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ghtg\Desktop\Tenders\Fibre Optic Replacement Project\For Publishing Approval\"/>
    </mc:Choice>
  </mc:AlternateContent>
  <xr:revisionPtr revIDLastSave="0" documentId="8_{9C802767-9E5E-4561-9699-EC72410DB440}" xr6:coauthVersionLast="47" xr6:coauthVersionMax="47" xr10:uidLastSave="{00000000-0000-0000-0000-000000000000}"/>
  <bookViews>
    <workbookView xWindow="28680" yWindow="-120" windowWidth="29040" windowHeight="17640" tabRatio="811" activeTab="1" xr2:uid="{00000000-000D-0000-FFFF-FFFF00000000}"/>
  </bookViews>
  <sheets>
    <sheet name="Instructions" sheetId="62" r:id="rId1"/>
    <sheet name="G1 SUMMARY" sheetId="19" r:id="rId2"/>
    <sheet name="G2_1 PMP" sheetId="10" r:id="rId3"/>
    <sheet name="G2_2 ILS" sheetId="7" r:id="rId4"/>
    <sheet name="G3_1 FALE" sheetId="3" r:id="rId5"/>
    <sheet name="G3_2 FABL" sheetId="72" r:id="rId6"/>
    <sheet name="G3_3 FAKM" sheetId="73" r:id="rId7"/>
    <sheet name="G3_4 FAUP" sheetId="74" r:id="rId8"/>
    <sheet name="G3_5 FAGG" sheetId="75" r:id="rId9"/>
    <sheet name="G4 Miscellaneous" sheetId="11" r:id="rId10"/>
    <sheet name="G5 Options" sheetId="12" r:id="rId11"/>
    <sheet name="G6_1 Support Contract (Base)" sheetId="54" r:id="rId12"/>
    <sheet name="G6_2 Support Contract (Inflated" sheetId="70" r:id="rId13"/>
  </sheets>
  <definedNames>
    <definedName name="Airport">'G5 Options'!#REF!</definedName>
    <definedName name="_xlnm.Print_Area" localSheetId="1">'G1 SUMMARY'!$A$2:$L$43</definedName>
    <definedName name="_xlnm.Print_Area" localSheetId="2">'G2_1 PMP'!$A$2:$L$57</definedName>
    <definedName name="_xlnm.Print_Area" localSheetId="3">'G2_2 ILS'!$A$2:$L$57</definedName>
    <definedName name="_xlnm.Print_Area" localSheetId="4">'G3_1 FALE'!$A$2:$L$53</definedName>
    <definedName name="_xlnm.Print_Area" localSheetId="5">'G3_2 FABL'!$A$2:$L$51</definedName>
    <definedName name="_xlnm.Print_Area" localSheetId="6">'G3_3 FAKM'!$A$2:$L$51</definedName>
    <definedName name="_xlnm.Print_Area" localSheetId="7">'G3_4 FAUP'!$A$2:$L$52</definedName>
    <definedName name="_xlnm.Print_Area" localSheetId="8">'G3_5 FAGG'!$A$2:$L$52</definedName>
    <definedName name="_xlnm.Print_Area" localSheetId="9">'G4 Miscellaneous'!$A$2:$L$43</definedName>
    <definedName name="_xlnm.Print_Area" localSheetId="10">'G5 Options'!$A$2:$L$62</definedName>
    <definedName name="_xlnm.Print_Area" localSheetId="11">'G6_1 Support Contract (Base)'!$A$2:$L$42</definedName>
    <definedName name="_xlnm.Print_Area" localSheetId="12">'G6_2 Support Contract (Inflated'!$A$2:$L$42</definedName>
    <definedName name="_xlnm.Print_Area" localSheetId="0">Instructions!$A$1:$G$20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73" l="1"/>
  <c r="F24" i="73"/>
  <c r="G24" i="73"/>
  <c r="H24" i="73"/>
  <c r="L24" i="73" s="1"/>
  <c r="K24" i="73"/>
  <c r="D31" i="73"/>
  <c r="D31" i="72"/>
  <c r="K32" i="72"/>
  <c r="F32" i="72"/>
  <c r="I31" i="72"/>
  <c r="I23" i="19"/>
  <c r="J23" i="19"/>
  <c r="I24" i="19"/>
  <c r="J24" i="19"/>
  <c r="I25" i="19"/>
  <c r="J25" i="19"/>
  <c r="E51" i="75"/>
  <c r="E25" i="19" s="1"/>
  <c r="K50" i="75"/>
  <c r="F50" i="75"/>
  <c r="K49" i="75"/>
  <c r="G49" i="75"/>
  <c r="F49" i="75"/>
  <c r="K48" i="75"/>
  <c r="F48" i="75"/>
  <c r="K47" i="75"/>
  <c r="F47" i="75"/>
  <c r="K46" i="75"/>
  <c r="F46" i="75"/>
  <c r="K44" i="75"/>
  <c r="F44" i="75"/>
  <c r="K43" i="75"/>
  <c r="F43" i="75"/>
  <c r="K42" i="75"/>
  <c r="F42" i="75"/>
  <c r="K41" i="75"/>
  <c r="F41" i="75"/>
  <c r="K40" i="75"/>
  <c r="F40" i="75"/>
  <c r="K39" i="75"/>
  <c r="F39" i="75"/>
  <c r="K38" i="75"/>
  <c r="F38" i="75"/>
  <c r="K37" i="75"/>
  <c r="F37" i="75"/>
  <c r="K36" i="75"/>
  <c r="F36" i="75"/>
  <c r="K34" i="75"/>
  <c r="G34" i="75"/>
  <c r="F34" i="75"/>
  <c r="K32" i="75"/>
  <c r="F32" i="75"/>
  <c r="K29" i="75"/>
  <c r="F29" i="75"/>
  <c r="K28" i="75"/>
  <c r="F28" i="75"/>
  <c r="K27" i="75"/>
  <c r="G27" i="75"/>
  <c r="F27" i="75"/>
  <c r="K24" i="75"/>
  <c r="F24" i="75"/>
  <c r="K23" i="75"/>
  <c r="F23" i="75"/>
  <c r="K22" i="75"/>
  <c r="F22" i="75"/>
  <c r="K21" i="75"/>
  <c r="G21" i="75"/>
  <c r="F21" i="75"/>
  <c r="K20" i="75"/>
  <c r="F20" i="75"/>
  <c r="K19" i="75"/>
  <c r="F19" i="75"/>
  <c r="B15" i="75"/>
  <c r="A15" i="75"/>
  <c r="B51" i="75" s="1"/>
  <c r="B8" i="75"/>
  <c r="G50" i="75" s="1"/>
  <c r="B7" i="75"/>
  <c r="C50" i="75" s="1"/>
  <c r="B4" i="75"/>
  <c r="B3" i="75"/>
  <c r="E51" i="74"/>
  <c r="E24" i="19" s="1"/>
  <c r="K50" i="74"/>
  <c r="F50" i="74"/>
  <c r="K49" i="74"/>
  <c r="F49" i="74"/>
  <c r="K48" i="74"/>
  <c r="F48" i="74"/>
  <c r="K47" i="74"/>
  <c r="F47" i="74"/>
  <c r="K46" i="74"/>
  <c r="F46" i="74"/>
  <c r="K44" i="74"/>
  <c r="F44" i="74"/>
  <c r="K43" i="74"/>
  <c r="F43" i="74"/>
  <c r="K42" i="74"/>
  <c r="F42" i="74"/>
  <c r="K41" i="74"/>
  <c r="F41" i="74"/>
  <c r="K40" i="74"/>
  <c r="F40" i="74"/>
  <c r="K39" i="74"/>
  <c r="F39" i="74"/>
  <c r="K38" i="74"/>
  <c r="F38" i="74"/>
  <c r="K37" i="74"/>
  <c r="F37" i="74"/>
  <c r="K36" i="74"/>
  <c r="F36" i="74"/>
  <c r="K34" i="74"/>
  <c r="F34" i="74"/>
  <c r="K32" i="74"/>
  <c r="F32" i="74"/>
  <c r="K29" i="74"/>
  <c r="F29" i="74"/>
  <c r="K28" i="74"/>
  <c r="G28" i="74"/>
  <c r="F28" i="74"/>
  <c r="K27" i="74"/>
  <c r="F27" i="74"/>
  <c r="K24" i="74"/>
  <c r="F24" i="74"/>
  <c r="K23" i="74"/>
  <c r="F23" i="74"/>
  <c r="K22" i="74"/>
  <c r="F22" i="74"/>
  <c r="K21" i="74"/>
  <c r="F21" i="74"/>
  <c r="K20" i="74"/>
  <c r="F20" i="74"/>
  <c r="K19" i="74"/>
  <c r="F19" i="74"/>
  <c r="B15" i="74"/>
  <c r="A15" i="74"/>
  <c r="B51" i="74" s="1"/>
  <c r="B8" i="74"/>
  <c r="G50" i="74" s="1"/>
  <c r="B7" i="74"/>
  <c r="C50" i="74" s="1"/>
  <c r="B4" i="74"/>
  <c r="B3" i="74"/>
  <c r="E50" i="73"/>
  <c r="E23" i="19" s="1"/>
  <c r="K49" i="73"/>
  <c r="F49" i="73"/>
  <c r="K48" i="73"/>
  <c r="F48" i="73"/>
  <c r="C48" i="73"/>
  <c r="K47" i="73"/>
  <c r="F47" i="73"/>
  <c r="K46" i="73"/>
  <c r="F46" i="73"/>
  <c r="K45" i="73"/>
  <c r="F45" i="73"/>
  <c r="K43" i="73"/>
  <c r="F43" i="73"/>
  <c r="K42" i="73"/>
  <c r="F42" i="73"/>
  <c r="K41" i="73"/>
  <c r="F41" i="73"/>
  <c r="K40" i="73"/>
  <c r="F40" i="73"/>
  <c r="K39" i="73"/>
  <c r="F39" i="73"/>
  <c r="K38" i="73"/>
  <c r="F38" i="73"/>
  <c r="K37" i="73"/>
  <c r="F37" i="73"/>
  <c r="K36" i="73"/>
  <c r="F36" i="73"/>
  <c r="K35" i="73"/>
  <c r="F35" i="73"/>
  <c r="K33" i="73"/>
  <c r="F33" i="73"/>
  <c r="K31" i="73"/>
  <c r="F31" i="73"/>
  <c r="K29" i="73"/>
  <c r="F29" i="73"/>
  <c r="K28" i="73"/>
  <c r="F28" i="73"/>
  <c r="K27" i="73"/>
  <c r="F27" i="73"/>
  <c r="K23" i="73"/>
  <c r="F23" i="73"/>
  <c r="K22" i="73"/>
  <c r="F22" i="73"/>
  <c r="K21" i="73"/>
  <c r="F21" i="73"/>
  <c r="K20" i="73"/>
  <c r="F20" i="73"/>
  <c r="K19" i="73"/>
  <c r="F19" i="73"/>
  <c r="B15" i="73"/>
  <c r="A15" i="73"/>
  <c r="B50" i="73" s="1"/>
  <c r="B8" i="73"/>
  <c r="G49" i="73" s="1"/>
  <c r="H49" i="73" s="1"/>
  <c r="L49" i="73" s="1"/>
  <c r="B7" i="73"/>
  <c r="C49" i="73" s="1"/>
  <c r="B4" i="73"/>
  <c r="B3" i="73"/>
  <c r="I22" i="19"/>
  <c r="J22" i="19"/>
  <c r="E50" i="72"/>
  <c r="E22" i="19" s="1"/>
  <c r="K49" i="72"/>
  <c r="F49" i="72"/>
  <c r="K48" i="72"/>
  <c r="F48" i="72"/>
  <c r="K47" i="72"/>
  <c r="F47" i="72"/>
  <c r="K46" i="72"/>
  <c r="F46" i="72"/>
  <c r="K45" i="72"/>
  <c r="F45" i="72"/>
  <c r="K43" i="72"/>
  <c r="F43" i="72"/>
  <c r="K42" i="72"/>
  <c r="F42" i="72"/>
  <c r="K41" i="72"/>
  <c r="F41" i="72"/>
  <c r="K40" i="72"/>
  <c r="F40" i="72"/>
  <c r="K39" i="72"/>
  <c r="F39" i="72"/>
  <c r="K38" i="72"/>
  <c r="F38" i="72"/>
  <c r="K37" i="72"/>
  <c r="F37" i="72"/>
  <c r="K36" i="72"/>
  <c r="F36" i="72"/>
  <c r="K35" i="72"/>
  <c r="F35" i="72"/>
  <c r="K33" i="72"/>
  <c r="F33" i="72"/>
  <c r="K31" i="72"/>
  <c r="F31" i="72"/>
  <c r="K29" i="72"/>
  <c r="F29" i="72"/>
  <c r="K28" i="72"/>
  <c r="F28" i="72"/>
  <c r="K27" i="72"/>
  <c r="F27" i="72"/>
  <c r="K24" i="72"/>
  <c r="F24" i="72"/>
  <c r="K23" i="72"/>
  <c r="F23" i="72"/>
  <c r="K22" i="72"/>
  <c r="F22" i="72"/>
  <c r="K21" i="72"/>
  <c r="F21" i="72"/>
  <c r="K20" i="72"/>
  <c r="F20" i="72"/>
  <c r="K19" i="72"/>
  <c r="F19" i="72"/>
  <c r="B15" i="72"/>
  <c r="A15" i="72"/>
  <c r="B50" i="72" s="1"/>
  <c r="B8" i="72"/>
  <c r="G50" i="72" s="1"/>
  <c r="G22" i="19" s="1"/>
  <c r="B7" i="72"/>
  <c r="C49" i="72" s="1"/>
  <c r="B4" i="72"/>
  <c r="B3" i="72"/>
  <c r="D31" i="3"/>
  <c r="K45" i="3"/>
  <c r="F45" i="3"/>
  <c r="K41" i="3"/>
  <c r="F41" i="3"/>
  <c r="K37" i="3"/>
  <c r="F37" i="3"/>
  <c r="L41" i="70"/>
  <c r="K41" i="70"/>
  <c r="L41" i="54"/>
  <c r="K41" i="54"/>
  <c r="J41" i="70"/>
  <c r="J34" i="19" s="1"/>
  <c r="J41" i="54"/>
  <c r="H41" i="70"/>
  <c r="H41" i="54"/>
  <c r="F41" i="70"/>
  <c r="F41" i="54"/>
  <c r="E41" i="70"/>
  <c r="E41" i="54"/>
  <c r="K41" i="12"/>
  <c r="H41" i="12"/>
  <c r="F41" i="12"/>
  <c r="K39" i="70"/>
  <c r="G39" i="70"/>
  <c r="H39" i="70" s="1"/>
  <c r="L39" i="70" s="1"/>
  <c r="F39" i="70"/>
  <c r="K38" i="70"/>
  <c r="G38" i="70"/>
  <c r="H38" i="70" s="1"/>
  <c r="L38" i="70" s="1"/>
  <c r="F38" i="70"/>
  <c r="K37" i="70"/>
  <c r="G37" i="70"/>
  <c r="H37" i="70" s="1"/>
  <c r="L37" i="70" s="1"/>
  <c r="F37" i="70"/>
  <c r="K36" i="70"/>
  <c r="G36" i="70"/>
  <c r="H36" i="70" s="1"/>
  <c r="L36" i="70" s="1"/>
  <c r="F36" i="70"/>
  <c r="K35" i="70"/>
  <c r="G35" i="70"/>
  <c r="F35" i="70"/>
  <c r="H35" i="70" s="1"/>
  <c r="L35" i="70" s="1"/>
  <c r="K34" i="70"/>
  <c r="G34" i="70"/>
  <c r="H34" i="70" s="1"/>
  <c r="L34" i="70" s="1"/>
  <c r="F34" i="70"/>
  <c r="K33" i="70"/>
  <c r="G33" i="70"/>
  <c r="H33" i="70" s="1"/>
  <c r="L33" i="70" s="1"/>
  <c r="F33" i="70"/>
  <c r="K32" i="70"/>
  <c r="H32" i="70"/>
  <c r="L32" i="70" s="1"/>
  <c r="G32" i="70"/>
  <c r="F32" i="70"/>
  <c r="K31" i="70"/>
  <c r="G31" i="70"/>
  <c r="H31" i="70" s="1"/>
  <c r="L31" i="70" s="1"/>
  <c r="F31" i="70"/>
  <c r="K30" i="70"/>
  <c r="G30" i="70"/>
  <c r="H30" i="70" s="1"/>
  <c r="L30" i="70" s="1"/>
  <c r="F30" i="70"/>
  <c r="K29" i="70"/>
  <c r="G29" i="70"/>
  <c r="H29" i="70" s="1"/>
  <c r="L29" i="70" s="1"/>
  <c r="F29" i="70"/>
  <c r="K28" i="70"/>
  <c r="G28" i="70"/>
  <c r="H28" i="70" s="1"/>
  <c r="L28" i="70" s="1"/>
  <c r="F28" i="70"/>
  <c r="K27" i="70"/>
  <c r="G27" i="70"/>
  <c r="F27" i="70"/>
  <c r="H27" i="70" s="1"/>
  <c r="L27" i="70" s="1"/>
  <c r="K26" i="70"/>
  <c r="G26" i="70"/>
  <c r="H26" i="70" s="1"/>
  <c r="L26" i="70" s="1"/>
  <c r="F26" i="70"/>
  <c r="K25" i="70"/>
  <c r="G25" i="70"/>
  <c r="H25" i="70" s="1"/>
  <c r="L25" i="70" s="1"/>
  <c r="F25" i="70"/>
  <c r="K24" i="70"/>
  <c r="H24" i="70"/>
  <c r="L24" i="70" s="1"/>
  <c r="G24" i="70"/>
  <c r="F24" i="70"/>
  <c r="K23" i="70"/>
  <c r="G23" i="70"/>
  <c r="H23" i="70" s="1"/>
  <c r="L23" i="70" s="1"/>
  <c r="F23" i="70"/>
  <c r="K22" i="70"/>
  <c r="G22" i="70"/>
  <c r="H22" i="70" s="1"/>
  <c r="L22" i="70" s="1"/>
  <c r="F22" i="70"/>
  <c r="K21" i="70"/>
  <c r="G21" i="70"/>
  <c r="H21" i="70" s="1"/>
  <c r="L21" i="70" s="1"/>
  <c r="F21" i="70"/>
  <c r="K20" i="70"/>
  <c r="G20" i="70"/>
  <c r="H20" i="70" s="1"/>
  <c r="L20" i="70" s="1"/>
  <c r="F20" i="70"/>
  <c r="K19" i="70"/>
  <c r="G19" i="70"/>
  <c r="H19" i="70" s="1"/>
  <c r="L19" i="70" s="1"/>
  <c r="F19" i="70"/>
  <c r="I34" i="19"/>
  <c r="G34" i="19"/>
  <c r="E34" i="19"/>
  <c r="C21" i="70"/>
  <c r="K18" i="70"/>
  <c r="G18" i="70"/>
  <c r="H18" i="70" s="1"/>
  <c r="F18" i="70"/>
  <c r="B15" i="70"/>
  <c r="A15" i="70"/>
  <c r="B41" i="70" s="1"/>
  <c r="B8" i="70"/>
  <c r="G41" i="70" s="1"/>
  <c r="B7" i="70"/>
  <c r="C37" i="70" s="1"/>
  <c r="B4" i="70"/>
  <c r="B3" i="70"/>
  <c r="G20" i="75" l="1"/>
  <c r="G24" i="75"/>
  <c r="G39" i="75"/>
  <c r="H39" i="75" s="1"/>
  <c r="L39" i="75" s="1"/>
  <c r="H50" i="75"/>
  <c r="L50" i="75" s="1"/>
  <c r="G41" i="75"/>
  <c r="G22" i="75"/>
  <c r="G28" i="75"/>
  <c r="G51" i="75"/>
  <c r="G25" i="19" s="1"/>
  <c r="G37" i="75"/>
  <c r="H37" i="75" s="1"/>
  <c r="L37" i="75" s="1"/>
  <c r="G47" i="75"/>
  <c r="H47" i="75" s="1"/>
  <c r="L47" i="75" s="1"/>
  <c r="G19" i="75"/>
  <c r="H19" i="75" s="1"/>
  <c r="L19" i="75" s="1"/>
  <c r="G23" i="75"/>
  <c r="G29" i="75"/>
  <c r="H29" i="75" s="1"/>
  <c r="L29" i="75" s="1"/>
  <c r="G43" i="75"/>
  <c r="H43" i="75" s="1"/>
  <c r="L43" i="75" s="1"/>
  <c r="G24" i="72"/>
  <c r="G38" i="72"/>
  <c r="G20" i="72"/>
  <c r="C32" i="72"/>
  <c r="G40" i="72"/>
  <c r="G32" i="72"/>
  <c r="H32" i="72" s="1"/>
  <c r="L32" i="72" s="1"/>
  <c r="G28" i="72"/>
  <c r="H28" i="72" s="1"/>
  <c r="L28" i="72" s="1"/>
  <c r="G33" i="72"/>
  <c r="H33" i="72" s="1"/>
  <c r="L33" i="72" s="1"/>
  <c r="G36" i="72"/>
  <c r="H36" i="72" s="1"/>
  <c r="L36" i="72" s="1"/>
  <c r="G22" i="72"/>
  <c r="H22" i="72" s="1"/>
  <c r="L22" i="72" s="1"/>
  <c r="H49" i="75"/>
  <c r="L49" i="75" s="1"/>
  <c r="H38" i="72"/>
  <c r="L38" i="72" s="1"/>
  <c r="H24" i="75"/>
  <c r="L24" i="75" s="1"/>
  <c r="H34" i="75"/>
  <c r="L34" i="75" s="1"/>
  <c r="H24" i="72"/>
  <c r="L24" i="72" s="1"/>
  <c r="H40" i="72"/>
  <c r="L40" i="72" s="1"/>
  <c r="H20" i="72"/>
  <c r="L20" i="72" s="1"/>
  <c r="H23" i="75"/>
  <c r="L23" i="75" s="1"/>
  <c r="H41" i="75"/>
  <c r="L41" i="75" s="1"/>
  <c r="H21" i="75"/>
  <c r="L21" i="75" s="1"/>
  <c r="H27" i="75"/>
  <c r="L27" i="75" s="1"/>
  <c r="H28" i="75"/>
  <c r="L28" i="75" s="1"/>
  <c r="H20" i="75"/>
  <c r="L20" i="75" s="1"/>
  <c r="H22" i="75"/>
  <c r="L22" i="75" s="1"/>
  <c r="K51" i="75"/>
  <c r="K25" i="19" s="1"/>
  <c r="F51" i="75"/>
  <c r="F25" i="19" s="1"/>
  <c r="G24" i="74"/>
  <c r="G22" i="74"/>
  <c r="H22" i="74" s="1"/>
  <c r="L22" i="74" s="1"/>
  <c r="H50" i="74"/>
  <c r="L50" i="74" s="1"/>
  <c r="H28" i="74"/>
  <c r="L28" i="74" s="1"/>
  <c r="F51" i="74"/>
  <c r="F24" i="19" s="1"/>
  <c r="H24" i="74"/>
  <c r="L24" i="74" s="1"/>
  <c r="G20" i="74"/>
  <c r="H20" i="74" s="1"/>
  <c r="L20" i="74" s="1"/>
  <c r="K51" i="74"/>
  <c r="K24" i="19" s="1"/>
  <c r="C36" i="73"/>
  <c r="G20" i="73"/>
  <c r="H20" i="73" s="1"/>
  <c r="L20" i="73" s="1"/>
  <c r="C42" i="73"/>
  <c r="C33" i="73"/>
  <c r="C46" i="73"/>
  <c r="C38" i="73"/>
  <c r="G23" i="73"/>
  <c r="C40" i="73"/>
  <c r="H23" i="73"/>
  <c r="L23" i="73" s="1"/>
  <c r="G22" i="73"/>
  <c r="H22" i="73" s="1"/>
  <c r="L22" i="73" s="1"/>
  <c r="G19" i="73"/>
  <c r="H19" i="73" s="1"/>
  <c r="L19" i="73" s="1"/>
  <c r="G29" i="73"/>
  <c r="H29" i="73" s="1"/>
  <c r="L29" i="73" s="1"/>
  <c r="G36" i="73"/>
  <c r="H36" i="73" s="1"/>
  <c r="L36" i="73" s="1"/>
  <c r="G40" i="73"/>
  <c r="H40" i="73" s="1"/>
  <c r="L40" i="73" s="1"/>
  <c r="G48" i="73"/>
  <c r="H48" i="73" s="1"/>
  <c r="L48" i="73" s="1"/>
  <c r="G28" i="73"/>
  <c r="H28" i="73" s="1"/>
  <c r="L28" i="73" s="1"/>
  <c r="G21" i="73"/>
  <c r="H21" i="73" s="1"/>
  <c r="L21" i="73" s="1"/>
  <c r="G27" i="73"/>
  <c r="H27" i="73" s="1"/>
  <c r="L27" i="73" s="1"/>
  <c r="G33" i="73"/>
  <c r="H33" i="73" s="1"/>
  <c r="L33" i="73" s="1"/>
  <c r="G38" i="73"/>
  <c r="H38" i="73" s="1"/>
  <c r="L38" i="73" s="1"/>
  <c r="G42" i="73"/>
  <c r="H42" i="73" s="1"/>
  <c r="L42" i="73" s="1"/>
  <c r="G46" i="73"/>
  <c r="H46" i="73" s="1"/>
  <c r="L46" i="73" s="1"/>
  <c r="G50" i="73"/>
  <c r="G23" i="19" s="1"/>
  <c r="K50" i="73"/>
  <c r="K23" i="19" s="1"/>
  <c r="F50" i="73"/>
  <c r="F23" i="19" s="1"/>
  <c r="K50" i="72"/>
  <c r="K22" i="19" s="1"/>
  <c r="F50" i="72"/>
  <c r="F22" i="19" s="1"/>
  <c r="G32" i="75"/>
  <c r="H32" i="75" s="1"/>
  <c r="L32" i="75" s="1"/>
  <c r="G36" i="75"/>
  <c r="H36" i="75" s="1"/>
  <c r="L36" i="75" s="1"/>
  <c r="G38" i="75"/>
  <c r="H38" i="75" s="1"/>
  <c r="L38" i="75" s="1"/>
  <c r="G40" i="75"/>
  <c r="H40" i="75" s="1"/>
  <c r="L40" i="75" s="1"/>
  <c r="G42" i="75"/>
  <c r="H42" i="75" s="1"/>
  <c r="L42" i="75" s="1"/>
  <c r="G44" i="75"/>
  <c r="H44" i="75" s="1"/>
  <c r="L44" i="75" s="1"/>
  <c r="G46" i="75"/>
  <c r="H46" i="75" s="1"/>
  <c r="L46" i="75" s="1"/>
  <c r="G48" i="75"/>
  <c r="H48" i="75" s="1"/>
  <c r="L48" i="75" s="1"/>
  <c r="C19" i="75"/>
  <c r="C21" i="75"/>
  <c r="C23" i="75"/>
  <c r="C27" i="75"/>
  <c r="C29" i="75"/>
  <c r="C34" i="75"/>
  <c r="C37" i="75"/>
  <c r="C39" i="75"/>
  <c r="C41" i="75"/>
  <c r="C43" i="75"/>
  <c r="C47" i="75"/>
  <c r="C49" i="75"/>
  <c r="C20" i="75"/>
  <c r="C22" i="75"/>
  <c r="C24" i="75"/>
  <c r="C28" i="75"/>
  <c r="C32" i="75"/>
  <c r="C36" i="75"/>
  <c r="C38" i="75"/>
  <c r="C40" i="75"/>
  <c r="C42" i="75"/>
  <c r="C44" i="75"/>
  <c r="C46" i="75"/>
  <c r="C48" i="75"/>
  <c r="G38" i="74"/>
  <c r="H38" i="74" s="1"/>
  <c r="L38" i="74" s="1"/>
  <c r="G48" i="74"/>
  <c r="H48" i="74" s="1"/>
  <c r="L48" i="74" s="1"/>
  <c r="C29" i="74"/>
  <c r="C34" i="74"/>
  <c r="C37" i="74"/>
  <c r="C39" i="74"/>
  <c r="C41" i="74"/>
  <c r="C43" i="74"/>
  <c r="C47" i="74"/>
  <c r="C49" i="74"/>
  <c r="G40" i="74"/>
  <c r="H40" i="74" s="1"/>
  <c r="L40" i="74" s="1"/>
  <c r="C21" i="74"/>
  <c r="G19" i="74"/>
  <c r="H19" i="74" s="1"/>
  <c r="G21" i="74"/>
  <c r="H21" i="74" s="1"/>
  <c r="L21" i="74" s="1"/>
  <c r="G23" i="74"/>
  <c r="H23" i="74" s="1"/>
  <c r="L23" i="74" s="1"/>
  <c r="G27" i="74"/>
  <c r="H27" i="74" s="1"/>
  <c r="L27" i="74" s="1"/>
  <c r="G29" i="74"/>
  <c r="H29" i="74" s="1"/>
  <c r="L29" i="74" s="1"/>
  <c r="G44" i="74"/>
  <c r="H44" i="74" s="1"/>
  <c r="L44" i="74" s="1"/>
  <c r="C27" i="74"/>
  <c r="G34" i="74"/>
  <c r="H34" i="74" s="1"/>
  <c r="L34" i="74" s="1"/>
  <c r="G37" i="74"/>
  <c r="H37" i="74" s="1"/>
  <c r="L37" i="74" s="1"/>
  <c r="G39" i="74"/>
  <c r="H39" i="74" s="1"/>
  <c r="L39" i="74" s="1"/>
  <c r="G41" i="74"/>
  <c r="H41" i="74" s="1"/>
  <c r="L41" i="74" s="1"/>
  <c r="G43" i="74"/>
  <c r="H43" i="74" s="1"/>
  <c r="L43" i="74" s="1"/>
  <c r="G47" i="74"/>
  <c r="H47" i="74" s="1"/>
  <c r="L47" i="74" s="1"/>
  <c r="G49" i="74"/>
  <c r="H49" i="74" s="1"/>
  <c r="L49" i="74" s="1"/>
  <c r="C23" i="74"/>
  <c r="G51" i="74"/>
  <c r="G24" i="19" s="1"/>
  <c r="G32" i="74"/>
  <c r="H32" i="74" s="1"/>
  <c r="L32" i="74" s="1"/>
  <c r="G46" i="74"/>
  <c r="H46" i="74" s="1"/>
  <c r="L46" i="74" s="1"/>
  <c r="C19" i="74"/>
  <c r="G42" i="74"/>
  <c r="H42" i="74" s="1"/>
  <c r="L42" i="74" s="1"/>
  <c r="C20" i="74"/>
  <c r="C22" i="74"/>
  <c r="C24" i="74"/>
  <c r="C28" i="74"/>
  <c r="C32" i="74"/>
  <c r="G36" i="74"/>
  <c r="H36" i="74" s="1"/>
  <c r="L36" i="74" s="1"/>
  <c r="C36" i="74"/>
  <c r="C38" i="74"/>
  <c r="C40" i="74"/>
  <c r="C42" i="74"/>
  <c r="C44" i="74"/>
  <c r="C46" i="74"/>
  <c r="C48" i="74"/>
  <c r="G31" i="73"/>
  <c r="H31" i="73" s="1"/>
  <c r="L31" i="73" s="1"/>
  <c r="G35" i="73"/>
  <c r="H35" i="73" s="1"/>
  <c r="L35" i="73" s="1"/>
  <c r="G37" i="73"/>
  <c r="H37" i="73" s="1"/>
  <c r="L37" i="73" s="1"/>
  <c r="G39" i="73"/>
  <c r="H39" i="73" s="1"/>
  <c r="L39" i="73" s="1"/>
  <c r="G41" i="73"/>
  <c r="H41" i="73" s="1"/>
  <c r="L41" i="73" s="1"/>
  <c r="G43" i="73"/>
  <c r="H43" i="73" s="1"/>
  <c r="L43" i="73" s="1"/>
  <c r="G45" i="73"/>
  <c r="H45" i="73" s="1"/>
  <c r="L45" i="73" s="1"/>
  <c r="G47" i="73"/>
  <c r="H47" i="73" s="1"/>
  <c r="L47" i="73" s="1"/>
  <c r="C19" i="73"/>
  <c r="C21" i="73"/>
  <c r="C27" i="73"/>
  <c r="C29" i="73"/>
  <c r="C20" i="73"/>
  <c r="C22" i="73"/>
  <c r="C23" i="73"/>
  <c r="C28" i="73"/>
  <c r="C31" i="73"/>
  <c r="C35" i="73"/>
  <c r="C37" i="73"/>
  <c r="C39" i="73"/>
  <c r="C41" i="73"/>
  <c r="C43" i="73"/>
  <c r="C45" i="73"/>
  <c r="C47" i="73"/>
  <c r="G31" i="72"/>
  <c r="H31" i="72" s="1"/>
  <c r="L31" i="72" s="1"/>
  <c r="G35" i="72"/>
  <c r="H35" i="72" s="1"/>
  <c r="L35" i="72" s="1"/>
  <c r="G37" i="72"/>
  <c r="H37" i="72" s="1"/>
  <c r="L37" i="72" s="1"/>
  <c r="G39" i="72"/>
  <c r="H39" i="72" s="1"/>
  <c r="L39" i="72" s="1"/>
  <c r="G41" i="72"/>
  <c r="H41" i="72" s="1"/>
  <c r="L41" i="72" s="1"/>
  <c r="G43" i="72"/>
  <c r="H43" i="72" s="1"/>
  <c r="L43" i="72" s="1"/>
  <c r="G45" i="72"/>
  <c r="H45" i="72" s="1"/>
  <c r="L45" i="72" s="1"/>
  <c r="G47" i="72"/>
  <c r="H47" i="72" s="1"/>
  <c r="L47" i="72" s="1"/>
  <c r="G49" i="72"/>
  <c r="H49" i="72" s="1"/>
  <c r="L49" i="72" s="1"/>
  <c r="C19" i="72"/>
  <c r="C21" i="72"/>
  <c r="C23" i="72"/>
  <c r="C27" i="72"/>
  <c r="C29" i="72"/>
  <c r="C33" i="72"/>
  <c r="C36" i="72"/>
  <c r="C38" i="72"/>
  <c r="C40" i="72"/>
  <c r="C42" i="72"/>
  <c r="C46" i="72"/>
  <c r="C48" i="72"/>
  <c r="G19" i="72"/>
  <c r="H19" i="72" s="1"/>
  <c r="G21" i="72"/>
  <c r="H21" i="72" s="1"/>
  <c r="L21" i="72" s="1"/>
  <c r="G23" i="72"/>
  <c r="H23" i="72" s="1"/>
  <c r="L23" i="72" s="1"/>
  <c r="G27" i="72"/>
  <c r="H27" i="72" s="1"/>
  <c r="L27" i="72" s="1"/>
  <c r="G29" i="72"/>
  <c r="H29" i="72" s="1"/>
  <c r="L29" i="72" s="1"/>
  <c r="G42" i="72"/>
  <c r="H42" i="72" s="1"/>
  <c r="L42" i="72" s="1"/>
  <c r="G46" i="72"/>
  <c r="H46" i="72" s="1"/>
  <c r="L46" i="72" s="1"/>
  <c r="G48" i="72"/>
  <c r="H48" i="72" s="1"/>
  <c r="L48" i="72" s="1"/>
  <c r="C20" i="72"/>
  <c r="C22" i="72"/>
  <c r="C24" i="72"/>
  <c r="C28" i="72"/>
  <c r="C31" i="72"/>
  <c r="C35" i="72"/>
  <c r="C37" i="72"/>
  <c r="C39" i="72"/>
  <c r="C41" i="72"/>
  <c r="C43" i="72"/>
  <c r="C45" i="72"/>
  <c r="C47" i="72"/>
  <c r="F34" i="19"/>
  <c r="K34" i="19"/>
  <c r="L18" i="70"/>
  <c r="C20" i="70"/>
  <c r="C24" i="70"/>
  <c r="C28" i="70"/>
  <c r="C19" i="70"/>
  <c r="C23" i="70"/>
  <c r="C27" i="70"/>
  <c r="C31" i="70"/>
  <c r="C35" i="70"/>
  <c r="C39" i="70"/>
  <c r="C18" i="70"/>
  <c r="C22" i="70"/>
  <c r="C26" i="70"/>
  <c r="C30" i="70"/>
  <c r="C34" i="70"/>
  <c r="C38" i="70"/>
  <c r="C32" i="70"/>
  <c r="C36" i="70"/>
  <c r="C25" i="70"/>
  <c r="C29" i="70"/>
  <c r="C33" i="70"/>
  <c r="H51" i="75" l="1"/>
  <c r="H25" i="19" s="1"/>
  <c r="L51" i="75"/>
  <c r="L25" i="19" s="1"/>
  <c r="H51" i="74"/>
  <c r="H24" i="19" s="1"/>
  <c r="L19" i="74"/>
  <c r="L51" i="74" s="1"/>
  <c r="L24" i="19" s="1"/>
  <c r="L50" i="73"/>
  <c r="L23" i="19" s="1"/>
  <c r="H50" i="73"/>
  <c r="H23" i="19" s="1"/>
  <c r="H50" i="72"/>
  <c r="H22" i="19" s="1"/>
  <c r="L19" i="72"/>
  <c r="L50" i="72" s="1"/>
  <c r="L22" i="19" s="1"/>
  <c r="H34" i="19"/>
  <c r="L34" i="19"/>
  <c r="I21" i="19" l="1"/>
  <c r="J21" i="19"/>
  <c r="F33" i="3"/>
  <c r="K33" i="3"/>
  <c r="F21" i="3"/>
  <c r="K21" i="3"/>
  <c r="F40" i="3"/>
  <c r="K40" i="3"/>
  <c r="F42" i="3"/>
  <c r="K42" i="3"/>
  <c r="F43" i="3"/>
  <c r="K43" i="3"/>
  <c r="F29" i="3"/>
  <c r="K29" i="3"/>
  <c r="F24" i="3"/>
  <c r="K24" i="3"/>
  <c r="F35" i="3"/>
  <c r="K35" i="3"/>
  <c r="F31" i="3"/>
  <c r="K31" i="3"/>
  <c r="F23" i="3"/>
  <c r="K23" i="3"/>
  <c r="F27" i="3"/>
  <c r="K27" i="3"/>
  <c r="F28" i="3"/>
  <c r="K28" i="3"/>
  <c r="F36" i="3"/>
  <c r="K36" i="3"/>
  <c r="B15" i="3"/>
  <c r="K48" i="3" l="1"/>
  <c r="F48" i="3"/>
  <c r="K49" i="3" l="1"/>
  <c r="F49" i="3"/>
  <c r="B15" i="54" l="1"/>
  <c r="F20" i="3" l="1"/>
  <c r="K20" i="3"/>
  <c r="F22" i="3"/>
  <c r="K22" i="3"/>
  <c r="K33" i="10" l="1"/>
  <c r="F33" i="10"/>
  <c r="K45" i="7" l="1"/>
  <c r="F45" i="7"/>
  <c r="K44" i="7"/>
  <c r="F44" i="7"/>
  <c r="K43" i="7"/>
  <c r="F43" i="7"/>
  <c r="K42" i="7"/>
  <c r="F42" i="7"/>
  <c r="K41" i="7"/>
  <c r="F41" i="7"/>
  <c r="K40" i="7"/>
  <c r="F40" i="7"/>
  <c r="K39" i="7"/>
  <c r="F39" i="7"/>
  <c r="K38" i="7"/>
  <c r="F38" i="7"/>
  <c r="K37" i="7"/>
  <c r="F37" i="7"/>
  <c r="K35" i="7"/>
  <c r="F35" i="7"/>
  <c r="K34" i="7"/>
  <c r="F34" i="7"/>
  <c r="F24" i="12" l="1"/>
  <c r="K24" i="12"/>
  <c r="F25" i="12"/>
  <c r="K25" i="12"/>
  <c r="F26" i="12"/>
  <c r="K26" i="12"/>
  <c r="F27" i="12"/>
  <c r="K27" i="12"/>
  <c r="F28" i="12"/>
  <c r="K28" i="12"/>
  <c r="F29" i="12"/>
  <c r="K29" i="12"/>
  <c r="F30" i="12"/>
  <c r="K30" i="12"/>
  <c r="F31" i="12"/>
  <c r="K31" i="12"/>
  <c r="F32" i="12"/>
  <c r="K32" i="12"/>
  <c r="F33" i="12"/>
  <c r="K33" i="12"/>
  <c r="F34" i="12"/>
  <c r="K34" i="12"/>
  <c r="F35" i="12"/>
  <c r="K35" i="12"/>
  <c r="F36" i="12"/>
  <c r="K36" i="12"/>
  <c r="F37" i="12"/>
  <c r="K37" i="12"/>
  <c r="F38" i="12"/>
  <c r="K38" i="12"/>
  <c r="F39" i="12"/>
  <c r="K39" i="12"/>
  <c r="F40" i="12"/>
  <c r="K40" i="12"/>
  <c r="F42" i="12"/>
  <c r="K42" i="12"/>
  <c r="F43" i="12"/>
  <c r="K43" i="12"/>
  <c r="F44" i="12"/>
  <c r="K44" i="12"/>
  <c r="F45" i="12"/>
  <c r="K45" i="12"/>
  <c r="F46" i="12"/>
  <c r="K46" i="12"/>
  <c r="F47" i="12"/>
  <c r="K47" i="12"/>
  <c r="F48" i="12"/>
  <c r="K48" i="12"/>
  <c r="F49" i="12"/>
  <c r="K49" i="12"/>
  <c r="F50" i="12"/>
  <c r="K50" i="12"/>
  <c r="F51" i="12"/>
  <c r="K51" i="12"/>
  <c r="F52" i="12"/>
  <c r="K52" i="12"/>
  <c r="F53" i="12"/>
  <c r="K53" i="12"/>
  <c r="F54" i="12"/>
  <c r="K54" i="12"/>
  <c r="F55" i="12"/>
  <c r="K55" i="12"/>
  <c r="F56" i="12"/>
  <c r="K56" i="12"/>
  <c r="F57" i="12"/>
  <c r="K57" i="12"/>
  <c r="F58" i="12"/>
  <c r="K58" i="12"/>
  <c r="F59" i="12"/>
  <c r="K59" i="12"/>
  <c r="J61" i="12"/>
  <c r="E61" i="12"/>
  <c r="K23" i="12"/>
  <c r="F23" i="12"/>
  <c r="K22" i="12"/>
  <c r="F22" i="12"/>
  <c r="K21" i="12"/>
  <c r="F21" i="12"/>
  <c r="K20" i="12"/>
  <c r="F20" i="12"/>
  <c r="K19" i="12"/>
  <c r="F19" i="12"/>
  <c r="K18" i="12"/>
  <c r="F18" i="12"/>
  <c r="K17" i="12"/>
  <c r="F17" i="12"/>
  <c r="C8" i="19"/>
  <c r="C7" i="19"/>
  <c r="J42" i="11" l="1"/>
  <c r="E42" i="11"/>
  <c r="J57" i="7"/>
  <c r="J18" i="19" s="1"/>
  <c r="E57" i="7"/>
  <c r="E18" i="19" s="1"/>
  <c r="J57" i="10"/>
  <c r="E52" i="3"/>
  <c r="E21" i="19" s="1"/>
  <c r="K19" i="7"/>
  <c r="K20" i="7"/>
  <c r="K21" i="7"/>
  <c r="K22" i="7"/>
  <c r="K23" i="7"/>
  <c r="K24" i="7"/>
  <c r="K27" i="7"/>
  <c r="K28" i="7"/>
  <c r="K29" i="7"/>
  <c r="K30" i="7"/>
  <c r="K31" i="7"/>
  <c r="K32" i="7"/>
  <c r="K33" i="7"/>
  <c r="F27" i="7"/>
  <c r="F28" i="7"/>
  <c r="F29" i="7"/>
  <c r="F30" i="7"/>
  <c r="F31" i="7"/>
  <c r="F32" i="7"/>
  <c r="F33" i="7"/>
  <c r="E57" i="10" l="1"/>
  <c r="K55" i="10"/>
  <c r="F55" i="10"/>
  <c r="B3" i="54" l="1"/>
  <c r="B4" i="54"/>
  <c r="B7" i="54"/>
  <c r="B8" i="54"/>
  <c r="A15" i="54"/>
  <c r="B41" i="54" s="1"/>
  <c r="F18" i="54"/>
  <c r="K18" i="54"/>
  <c r="F19" i="54"/>
  <c r="K19" i="54"/>
  <c r="F20" i="54"/>
  <c r="K20" i="54"/>
  <c r="F21" i="54"/>
  <c r="K21" i="54"/>
  <c r="F22" i="54"/>
  <c r="K22" i="54"/>
  <c r="F23" i="54"/>
  <c r="K23" i="54"/>
  <c r="F24" i="54"/>
  <c r="K24" i="54"/>
  <c r="F25" i="54"/>
  <c r="K25" i="54"/>
  <c r="F26" i="54"/>
  <c r="K26" i="54"/>
  <c r="F27" i="54"/>
  <c r="K27" i="54"/>
  <c r="F28" i="54"/>
  <c r="K28" i="54"/>
  <c r="F29" i="54"/>
  <c r="K29" i="54"/>
  <c r="F30" i="54"/>
  <c r="K30" i="54"/>
  <c r="F31" i="54"/>
  <c r="K31" i="54"/>
  <c r="F32" i="54"/>
  <c r="K32" i="54"/>
  <c r="F33" i="54"/>
  <c r="K33" i="54"/>
  <c r="F34" i="54"/>
  <c r="K34" i="54"/>
  <c r="F35" i="54"/>
  <c r="K35" i="54"/>
  <c r="F36" i="54"/>
  <c r="K36" i="54"/>
  <c r="F37" i="54"/>
  <c r="K37" i="54"/>
  <c r="F38" i="54"/>
  <c r="K38" i="54"/>
  <c r="F39" i="54"/>
  <c r="K39" i="54"/>
  <c r="B3" i="12"/>
  <c r="B4" i="12"/>
  <c r="B7" i="12"/>
  <c r="B8" i="12"/>
  <c r="A15" i="12"/>
  <c r="B61" i="12" s="1"/>
  <c r="B15" i="12"/>
  <c r="B3" i="11"/>
  <c r="B4" i="11"/>
  <c r="B7" i="11"/>
  <c r="B8" i="11"/>
  <c r="A15" i="11"/>
  <c r="B42" i="11" s="1"/>
  <c r="B15" i="11"/>
  <c r="F20" i="11"/>
  <c r="K20" i="11"/>
  <c r="F21" i="11"/>
  <c r="K21" i="11"/>
  <c r="F22" i="11"/>
  <c r="K22" i="11"/>
  <c r="F23" i="11"/>
  <c r="K23" i="11"/>
  <c r="F24" i="11"/>
  <c r="K24" i="11"/>
  <c r="F25" i="11"/>
  <c r="K25" i="11"/>
  <c r="F26" i="11"/>
  <c r="K26" i="11"/>
  <c r="F27" i="11"/>
  <c r="K27" i="11"/>
  <c r="F28" i="11"/>
  <c r="K28" i="11"/>
  <c r="F29" i="11"/>
  <c r="K29" i="11"/>
  <c r="F30" i="11"/>
  <c r="K30" i="11"/>
  <c r="F31" i="11"/>
  <c r="K31" i="11"/>
  <c r="F32" i="11"/>
  <c r="K32" i="11"/>
  <c r="F33" i="11"/>
  <c r="K33" i="11"/>
  <c r="F34" i="11"/>
  <c r="K34" i="11"/>
  <c r="F35" i="11"/>
  <c r="K35" i="11"/>
  <c r="F36" i="11"/>
  <c r="K36" i="11"/>
  <c r="F37" i="11"/>
  <c r="K37" i="11"/>
  <c r="F38" i="11"/>
  <c r="K38" i="11"/>
  <c r="F39" i="11"/>
  <c r="K39" i="11"/>
  <c r="F40" i="11"/>
  <c r="K40" i="11"/>
  <c r="B3" i="3"/>
  <c r="B4" i="3"/>
  <c r="B7" i="3"/>
  <c r="B8" i="3"/>
  <c r="A15" i="3"/>
  <c r="B52" i="3" s="1"/>
  <c r="F19" i="3"/>
  <c r="K19" i="3"/>
  <c r="F38" i="3"/>
  <c r="K38" i="3"/>
  <c r="F39" i="3"/>
  <c r="K39" i="3"/>
  <c r="F46" i="3"/>
  <c r="K46" i="3"/>
  <c r="F47" i="3"/>
  <c r="K47" i="3"/>
  <c r="B3" i="7"/>
  <c r="B4" i="7"/>
  <c r="B7" i="7"/>
  <c r="B8" i="7"/>
  <c r="A15" i="7"/>
  <c r="B57" i="7" s="1"/>
  <c r="B15" i="7"/>
  <c r="F19" i="7"/>
  <c r="F20" i="7"/>
  <c r="F21" i="7"/>
  <c r="F22" i="7"/>
  <c r="F23" i="7"/>
  <c r="F24" i="7"/>
  <c r="F48" i="7"/>
  <c r="K48" i="7"/>
  <c r="F49" i="7"/>
  <c r="K49" i="7"/>
  <c r="F50" i="7"/>
  <c r="K50" i="7"/>
  <c r="F51" i="7"/>
  <c r="K51" i="7"/>
  <c r="F52" i="7"/>
  <c r="K52" i="7"/>
  <c r="F53" i="7"/>
  <c r="K53" i="7"/>
  <c r="F54" i="7"/>
  <c r="K54" i="7"/>
  <c r="F55" i="7"/>
  <c r="K55" i="7"/>
  <c r="B3" i="10"/>
  <c r="B4" i="10"/>
  <c r="B7" i="10"/>
  <c r="C33" i="10" s="1"/>
  <c r="B8" i="10"/>
  <c r="G33" i="10" s="1"/>
  <c r="H33" i="10" s="1"/>
  <c r="L33" i="10" s="1"/>
  <c r="A15" i="10"/>
  <c r="B57" i="10" s="1"/>
  <c r="B15" i="10"/>
  <c r="F19" i="10"/>
  <c r="K19" i="10"/>
  <c r="F20" i="10"/>
  <c r="K20" i="10"/>
  <c r="F21" i="10"/>
  <c r="K21" i="10"/>
  <c r="F22" i="10"/>
  <c r="K22" i="10"/>
  <c r="F23" i="10"/>
  <c r="K23" i="10"/>
  <c r="F24" i="10"/>
  <c r="K24" i="10"/>
  <c r="F25" i="10"/>
  <c r="K25" i="10"/>
  <c r="F26" i="10"/>
  <c r="K26" i="10"/>
  <c r="F27" i="10"/>
  <c r="K27" i="10"/>
  <c r="F28" i="10"/>
  <c r="K28" i="10"/>
  <c r="F29" i="10"/>
  <c r="K29" i="10"/>
  <c r="F31" i="10"/>
  <c r="F32" i="10"/>
  <c r="K32" i="10"/>
  <c r="F34" i="10"/>
  <c r="K34" i="10"/>
  <c r="F35" i="10"/>
  <c r="K35" i="10"/>
  <c r="F36" i="10"/>
  <c r="K36" i="10"/>
  <c r="F37" i="10"/>
  <c r="K37" i="10"/>
  <c r="F38" i="10"/>
  <c r="K38" i="10"/>
  <c r="F39" i="10"/>
  <c r="K39" i="10"/>
  <c r="F41" i="10"/>
  <c r="F42" i="10"/>
  <c r="K42" i="10"/>
  <c r="F43" i="10"/>
  <c r="K43" i="10"/>
  <c r="F44" i="10"/>
  <c r="K44" i="10"/>
  <c r="F45" i="10"/>
  <c r="K45" i="10"/>
  <c r="F46" i="10"/>
  <c r="K46" i="10"/>
  <c r="F49" i="10"/>
  <c r="K49" i="10"/>
  <c r="F50" i="10"/>
  <c r="K50" i="10"/>
  <c r="F51" i="10"/>
  <c r="K51" i="10"/>
  <c r="F52" i="10"/>
  <c r="K52" i="10"/>
  <c r="F53" i="10"/>
  <c r="K53" i="10"/>
  <c r="F54" i="10"/>
  <c r="K54" i="10"/>
  <c r="C3" i="19"/>
  <c r="C4" i="19"/>
  <c r="E17" i="19"/>
  <c r="J17" i="19"/>
  <c r="E27" i="19"/>
  <c r="J27" i="19"/>
  <c r="G37" i="3" l="1"/>
  <c r="H37" i="3" s="1"/>
  <c r="L37" i="3" s="1"/>
  <c r="G41" i="3"/>
  <c r="H41" i="3" s="1"/>
  <c r="L41" i="3" s="1"/>
  <c r="G45" i="3"/>
  <c r="H45" i="3" s="1"/>
  <c r="L45" i="3" s="1"/>
  <c r="C37" i="3"/>
  <c r="C41" i="3"/>
  <c r="C45" i="3"/>
  <c r="G21" i="3"/>
  <c r="H21" i="3" s="1"/>
  <c r="L21" i="3" s="1"/>
  <c r="G33" i="3"/>
  <c r="H33" i="3" s="1"/>
  <c r="L33" i="3" s="1"/>
  <c r="C21" i="3"/>
  <c r="C33" i="3"/>
  <c r="G42" i="3"/>
  <c r="H42" i="3" s="1"/>
  <c r="L42" i="3" s="1"/>
  <c r="G43" i="3"/>
  <c r="H43" i="3" s="1"/>
  <c r="L43" i="3" s="1"/>
  <c r="G40" i="3"/>
  <c r="H40" i="3" s="1"/>
  <c r="L40" i="3" s="1"/>
  <c r="C40" i="3"/>
  <c r="C43" i="3"/>
  <c r="C42" i="3"/>
  <c r="G24" i="3"/>
  <c r="H24" i="3" s="1"/>
  <c r="L24" i="3" s="1"/>
  <c r="G29" i="3"/>
  <c r="H29" i="3" s="1"/>
  <c r="L29" i="3" s="1"/>
  <c r="C24" i="3"/>
  <c r="C29" i="3"/>
  <c r="C35" i="3"/>
  <c r="G35" i="3"/>
  <c r="H35" i="3" s="1"/>
  <c r="L35" i="3" s="1"/>
  <c r="G31" i="3"/>
  <c r="H31" i="3" s="1"/>
  <c r="L31" i="3" s="1"/>
  <c r="C31" i="3"/>
  <c r="G28" i="3"/>
  <c r="H28" i="3" s="1"/>
  <c r="L28" i="3" s="1"/>
  <c r="G23" i="3"/>
  <c r="H23" i="3" s="1"/>
  <c r="L23" i="3" s="1"/>
  <c r="G27" i="3"/>
  <c r="H27" i="3" s="1"/>
  <c r="L27" i="3" s="1"/>
  <c r="G36" i="3"/>
  <c r="H36" i="3" s="1"/>
  <c r="L36" i="3" s="1"/>
  <c r="C23" i="3"/>
  <c r="C36" i="3"/>
  <c r="C28" i="3"/>
  <c r="C27" i="3"/>
  <c r="G49" i="3"/>
  <c r="H49" i="3" s="1"/>
  <c r="L49" i="3" s="1"/>
  <c r="G48" i="3"/>
  <c r="H48" i="3" s="1"/>
  <c r="L48" i="3" s="1"/>
  <c r="C49" i="3"/>
  <c r="C48" i="3"/>
  <c r="C20" i="3"/>
  <c r="C22" i="3"/>
  <c r="G20" i="3"/>
  <c r="H20" i="3" s="1"/>
  <c r="L20" i="3" s="1"/>
  <c r="G22" i="3"/>
  <c r="H22" i="3" s="1"/>
  <c r="L22" i="3" s="1"/>
  <c r="G47" i="3"/>
  <c r="H47" i="3" s="1"/>
  <c r="L47" i="3" s="1"/>
  <c r="G52" i="3"/>
  <c r="G21" i="19" s="1"/>
  <c r="C38" i="3"/>
  <c r="C29" i="7"/>
  <c r="C45" i="7"/>
  <c r="C44" i="7"/>
  <c r="C37" i="7"/>
  <c r="C43" i="7"/>
  <c r="C42" i="7"/>
  <c r="C35" i="7"/>
  <c r="C34" i="7"/>
  <c r="C41" i="7"/>
  <c r="C40" i="7"/>
  <c r="C39" i="7"/>
  <c r="C38" i="7"/>
  <c r="G41" i="7"/>
  <c r="G40" i="7"/>
  <c r="H40" i="7" s="1"/>
  <c r="L40" i="7" s="1"/>
  <c r="G39" i="7"/>
  <c r="H39" i="7" s="1"/>
  <c r="L39" i="7" s="1"/>
  <c r="G38" i="7"/>
  <c r="H38" i="7" s="1"/>
  <c r="L38" i="7" s="1"/>
  <c r="G45" i="7"/>
  <c r="H45" i="7" s="1"/>
  <c r="L45" i="7" s="1"/>
  <c r="G44" i="7"/>
  <c r="H44" i="7" s="1"/>
  <c r="L44" i="7" s="1"/>
  <c r="G37" i="7"/>
  <c r="H37" i="7" s="1"/>
  <c r="L37" i="7" s="1"/>
  <c r="G43" i="7"/>
  <c r="H43" i="7" s="1"/>
  <c r="L43" i="7" s="1"/>
  <c r="G42" i="7"/>
  <c r="H42" i="7" s="1"/>
  <c r="L42" i="7" s="1"/>
  <c r="G35" i="7"/>
  <c r="H35" i="7" s="1"/>
  <c r="L35" i="7" s="1"/>
  <c r="G34" i="7"/>
  <c r="H34" i="7" s="1"/>
  <c r="L34" i="7" s="1"/>
  <c r="K52" i="3"/>
  <c r="K21" i="19" s="1"/>
  <c r="C24" i="12"/>
  <c r="C25" i="12"/>
  <c r="C32" i="12"/>
  <c r="C33" i="12"/>
  <c r="C40" i="12"/>
  <c r="C41" i="12"/>
  <c r="C48" i="12"/>
  <c r="C49" i="12"/>
  <c r="C56" i="12"/>
  <c r="C57" i="12"/>
  <c r="C30" i="12"/>
  <c r="C31" i="12"/>
  <c r="C38" i="12"/>
  <c r="C39" i="12"/>
  <c r="C46" i="12"/>
  <c r="C47" i="12"/>
  <c r="C54" i="12"/>
  <c r="C55" i="12"/>
  <c r="C37" i="12"/>
  <c r="C45" i="12"/>
  <c r="C53" i="12"/>
  <c r="C26" i="12"/>
  <c r="C27" i="12"/>
  <c r="C34" i="12"/>
  <c r="C35" i="12"/>
  <c r="C42" i="12"/>
  <c r="C43" i="12"/>
  <c r="C50" i="12"/>
  <c r="C51" i="12"/>
  <c r="C58" i="12"/>
  <c r="C59" i="12"/>
  <c r="C28" i="12"/>
  <c r="C29" i="12"/>
  <c r="C36" i="12"/>
  <c r="C44" i="12"/>
  <c r="C52" i="12"/>
  <c r="G28" i="12"/>
  <c r="H28" i="12" s="1"/>
  <c r="L28" i="12" s="1"/>
  <c r="G29" i="12"/>
  <c r="H29" i="12" s="1"/>
  <c r="L29" i="12" s="1"/>
  <c r="G36" i="12"/>
  <c r="H36" i="12" s="1"/>
  <c r="L36" i="12" s="1"/>
  <c r="G37" i="12"/>
  <c r="H37" i="12" s="1"/>
  <c r="L37" i="12" s="1"/>
  <c r="G44" i="12"/>
  <c r="H44" i="12" s="1"/>
  <c r="L44" i="12" s="1"/>
  <c r="G45" i="12"/>
  <c r="H45" i="12" s="1"/>
  <c r="L45" i="12" s="1"/>
  <c r="G52" i="12"/>
  <c r="H52" i="12" s="1"/>
  <c r="L52" i="12" s="1"/>
  <c r="G53" i="12"/>
  <c r="H53" i="12" s="1"/>
  <c r="L53" i="12" s="1"/>
  <c r="G26" i="12"/>
  <c r="H26" i="12" s="1"/>
  <c r="L26" i="12" s="1"/>
  <c r="G27" i="12"/>
  <c r="H27" i="12" s="1"/>
  <c r="L27" i="12" s="1"/>
  <c r="G34" i="12"/>
  <c r="H34" i="12" s="1"/>
  <c r="L34" i="12" s="1"/>
  <c r="G35" i="12"/>
  <c r="H35" i="12" s="1"/>
  <c r="L35" i="12" s="1"/>
  <c r="G42" i="12"/>
  <c r="H42" i="12" s="1"/>
  <c r="L42" i="12" s="1"/>
  <c r="G43" i="12"/>
  <c r="H43" i="12" s="1"/>
  <c r="L43" i="12" s="1"/>
  <c r="G50" i="12"/>
  <c r="H50" i="12" s="1"/>
  <c r="L50" i="12" s="1"/>
  <c r="G51" i="12"/>
  <c r="H51" i="12" s="1"/>
  <c r="L51" i="12" s="1"/>
  <c r="G58" i="12"/>
  <c r="H58" i="12" s="1"/>
  <c r="L58" i="12" s="1"/>
  <c r="G59" i="12"/>
  <c r="H59" i="12" s="1"/>
  <c r="L59" i="12" s="1"/>
  <c r="G40" i="12"/>
  <c r="H40" i="12" s="1"/>
  <c r="L40" i="12" s="1"/>
  <c r="G48" i="12"/>
  <c r="H48" i="12" s="1"/>
  <c r="L48" i="12" s="1"/>
  <c r="G49" i="12"/>
  <c r="H49" i="12" s="1"/>
  <c r="L49" i="12" s="1"/>
  <c r="G30" i="12"/>
  <c r="H30" i="12" s="1"/>
  <c r="L30" i="12" s="1"/>
  <c r="G31" i="12"/>
  <c r="H31" i="12" s="1"/>
  <c r="L31" i="12" s="1"/>
  <c r="G38" i="12"/>
  <c r="H38" i="12" s="1"/>
  <c r="L38" i="12" s="1"/>
  <c r="G39" i="12"/>
  <c r="H39" i="12" s="1"/>
  <c r="L39" i="12" s="1"/>
  <c r="G46" i="12"/>
  <c r="H46" i="12" s="1"/>
  <c r="L46" i="12" s="1"/>
  <c r="G47" i="12"/>
  <c r="H47" i="12" s="1"/>
  <c r="L47" i="12" s="1"/>
  <c r="G54" i="12"/>
  <c r="H54" i="12" s="1"/>
  <c r="L54" i="12" s="1"/>
  <c r="G55" i="12"/>
  <c r="H55" i="12" s="1"/>
  <c r="L55" i="12" s="1"/>
  <c r="G24" i="12"/>
  <c r="H24" i="12" s="1"/>
  <c r="L24" i="12" s="1"/>
  <c r="G25" i="12"/>
  <c r="H25" i="12" s="1"/>
  <c r="L25" i="12" s="1"/>
  <c r="G32" i="12"/>
  <c r="H32" i="12" s="1"/>
  <c r="L32" i="12" s="1"/>
  <c r="G33" i="12"/>
  <c r="H33" i="12" s="1"/>
  <c r="L33" i="12" s="1"/>
  <c r="G41" i="12"/>
  <c r="L41" i="12" s="1"/>
  <c r="G56" i="12"/>
  <c r="H56" i="12" s="1"/>
  <c r="L56" i="12" s="1"/>
  <c r="G57" i="12"/>
  <c r="H57" i="12" s="1"/>
  <c r="L57" i="12" s="1"/>
  <c r="K57" i="10"/>
  <c r="K17" i="19" s="1"/>
  <c r="K57" i="7"/>
  <c r="K18" i="19" s="1"/>
  <c r="K42" i="11"/>
  <c r="K27" i="19" s="1"/>
  <c r="F61" i="12"/>
  <c r="K61" i="12"/>
  <c r="C18" i="12"/>
  <c r="C17" i="12"/>
  <c r="C20" i="12"/>
  <c r="C19" i="12"/>
  <c r="C23" i="12"/>
  <c r="C22" i="12"/>
  <c r="C21" i="12"/>
  <c r="G20" i="12"/>
  <c r="H20" i="12" s="1"/>
  <c r="L20" i="12" s="1"/>
  <c r="G19" i="12"/>
  <c r="H19" i="12" s="1"/>
  <c r="L19" i="12" s="1"/>
  <c r="G23" i="12"/>
  <c r="H23" i="12" s="1"/>
  <c r="L23" i="12" s="1"/>
  <c r="G22" i="12"/>
  <c r="H22" i="12" s="1"/>
  <c r="L22" i="12" s="1"/>
  <c r="G21" i="12"/>
  <c r="H21" i="12" s="1"/>
  <c r="L21" i="12" s="1"/>
  <c r="G18" i="12"/>
  <c r="H18" i="12" s="1"/>
  <c r="L18" i="12" s="1"/>
  <c r="G17" i="12"/>
  <c r="H17" i="12" s="1"/>
  <c r="E32" i="19"/>
  <c r="J32" i="19"/>
  <c r="F42" i="11"/>
  <c r="F27" i="19" s="1"/>
  <c r="F57" i="7"/>
  <c r="F18" i="19" s="1"/>
  <c r="G61" i="12"/>
  <c r="G32" i="19" s="1"/>
  <c r="G30" i="7"/>
  <c r="H30" i="7" s="1"/>
  <c r="L30" i="7" s="1"/>
  <c r="G32" i="7"/>
  <c r="H32" i="7" s="1"/>
  <c r="L32" i="7" s="1"/>
  <c r="G28" i="7"/>
  <c r="H28" i="7" s="1"/>
  <c r="L28" i="7" s="1"/>
  <c r="G33" i="7"/>
  <c r="H33" i="7" s="1"/>
  <c r="L33" i="7" s="1"/>
  <c r="G29" i="7"/>
  <c r="H29" i="7" s="1"/>
  <c r="L29" i="7" s="1"/>
  <c r="G31" i="7"/>
  <c r="H31" i="7" s="1"/>
  <c r="L31" i="7" s="1"/>
  <c r="G27" i="7"/>
  <c r="H27" i="7" s="1"/>
  <c r="L27" i="7" s="1"/>
  <c r="G38" i="3"/>
  <c r="H38" i="3" s="1"/>
  <c r="L38" i="3" s="1"/>
  <c r="F57" i="10"/>
  <c r="F17" i="19" s="1"/>
  <c r="G39" i="3"/>
  <c r="H39" i="3" s="1"/>
  <c r="L39" i="3" s="1"/>
  <c r="G18" i="54"/>
  <c r="H18" i="54" s="1"/>
  <c r="L18" i="54" s="1"/>
  <c r="G41" i="54"/>
  <c r="C20" i="7"/>
  <c r="G19" i="7"/>
  <c r="H19" i="7" s="1"/>
  <c r="G21" i="10"/>
  <c r="H21" i="10" s="1"/>
  <c r="L21" i="10" s="1"/>
  <c r="G55" i="10"/>
  <c r="H55" i="10" s="1"/>
  <c r="L55" i="10" s="1"/>
  <c r="C51" i="10"/>
  <c r="C55" i="10"/>
  <c r="G19" i="10"/>
  <c r="H19" i="10" s="1"/>
  <c r="F52" i="3"/>
  <c r="F21" i="19" s="1"/>
  <c r="G19" i="3"/>
  <c r="H19" i="3" s="1"/>
  <c r="L19" i="3" s="1"/>
  <c r="C46" i="3"/>
  <c r="C19" i="3"/>
  <c r="C28" i="54"/>
  <c r="C36" i="54"/>
  <c r="C20" i="54"/>
  <c r="C24" i="54"/>
  <c r="G51" i="10"/>
  <c r="H51" i="10" s="1"/>
  <c r="L51" i="10" s="1"/>
  <c r="G34" i="10"/>
  <c r="H34" i="10" s="1"/>
  <c r="L34" i="10" s="1"/>
  <c r="C32" i="54"/>
  <c r="G27" i="10"/>
  <c r="H27" i="10" s="1"/>
  <c r="L27" i="10" s="1"/>
  <c r="G57" i="10"/>
  <c r="G17" i="19" s="1"/>
  <c r="C42" i="10"/>
  <c r="G38" i="10"/>
  <c r="H38" i="10" s="1"/>
  <c r="L38" i="10" s="1"/>
  <c r="G29" i="10"/>
  <c r="H29" i="10" s="1"/>
  <c r="L29" i="10" s="1"/>
  <c r="G37" i="10"/>
  <c r="H37" i="10" s="1"/>
  <c r="L37" i="10" s="1"/>
  <c r="C51" i="7"/>
  <c r="C21" i="7"/>
  <c r="C39" i="54"/>
  <c r="C31" i="54"/>
  <c r="C19" i="54"/>
  <c r="G57" i="7"/>
  <c r="C33" i="7"/>
  <c r="C23" i="7"/>
  <c r="C38" i="54"/>
  <c r="C34" i="54"/>
  <c r="C30" i="54"/>
  <c r="C26" i="54"/>
  <c r="C22" i="54"/>
  <c r="C31" i="7"/>
  <c r="C35" i="54"/>
  <c r="C27" i="54"/>
  <c r="C23" i="54"/>
  <c r="C54" i="7"/>
  <c r="C49" i="7"/>
  <c r="C27" i="7"/>
  <c r="C37" i="54"/>
  <c r="C33" i="54"/>
  <c r="C29" i="54"/>
  <c r="C25" i="54"/>
  <c r="C21" i="54"/>
  <c r="G53" i="10"/>
  <c r="H53" i="10" s="1"/>
  <c r="L53" i="10" s="1"/>
  <c r="G44" i="10"/>
  <c r="H44" i="10" s="1"/>
  <c r="L44" i="10" s="1"/>
  <c r="G36" i="10"/>
  <c r="H36" i="10" s="1"/>
  <c r="L36" i="10" s="1"/>
  <c r="G23" i="10"/>
  <c r="H23" i="10" s="1"/>
  <c r="L23" i="10" s="1"/>
  <c r="C35" i="11"/>
  <c r="G49" i="10"/>
  <c r="H49" i="10" s="1"/>
  <c r="L49" i="10" s="1"/>
  <c r="G35" i="10"/>
  <c r="H35" i="10" s="1"/>
  <c r="L35" i="10" s="1"/>
  <c r="G32" i="10"/>
  <c r="H32" i="10" s="1"/>
  <c r="L32" i="10" s="1"/>
  <c r="G25" i="10"/>
  <c r="H25" i="10" s="1"/>
  <c r="L25" i="10" s="1"/>
  <c r="G39" i="54"/>
  <c r="H39" i="54" s="1"/>
  <c r="L39" i="54" s="1"/>
  <c r="G38" i="54"/>
  <c r="H38" i="54" s="1"/>
  <c r="L38" i="54" s="1"/>
  <c r="G37" i="54"/>
  <c r="H37" i="54" s="1"/>
  <c r="L37" i="54" s="1"/>
  <c r="G36" i="54"/>
  <c r="H36" i="54" s="1"/>
  <c r="L36" i="54" s="1"/>
  <c r="G35" i="54"/>
  <c r="H35" i="54" s="1"/>
  <c r="L35" i="54" s="1"/>
  <c r="G34" i="54"/>
  <c r="H34" i="54" s="1"/>
  <c r="L34" i="54" s="1"/>
  <c r="G33" i="54"/>
  <c r="H33" i="54" s="1"/>
  <c r="L33" i="54" s="1"/>
  <c r="G32" i="54"/>
  <c r="H32" i="54" s="1"/>
  <c r="L32" i="54" s="1"/>
  <c r="G31" i="54"/>
  <c r="H31" i="54" s="1"/>
  <c r="L31" i="54" s="1"/>
  <c r="G30" i="54"/>
  <c r="H30" i="54" s="1"/>
  <c r="L30" i="54" s="1"/>
  <c r="G29" i="54"/>
  <c r="H29" i="54" s="1"/>
  <c r="L29" i="54" s="1"/>
  <c r="G28" i="54"/>
  <c r="H28" i="54" s="1"/>
  <c r="L28" i="54" s="1"/>
  <c r="G27" i="54"/>
  <c r="H27" i="54" s="1"/>
  <c r="L27" i="54" s="1"/>
  <c r="G26" i="54"/>
  <c r="H26" i="54" s="1"/>
  <c r="L26" i="54" s="1"/>
  <c r="G25" i="54"/>
  <c r="H25" i="54" s="1"/>
  <c r="L25" i="54" s="1"/>
  <c r="G24" i="54"/>
  <c r="H24" i="54" s="1"/>
  <c r="L24" i="54" s="1"/>
  <c r="G23" i="54"/>
  <c r="H23" i="54" s="1"/>
  <c r="L23" i="54" s="1"/>
  <c r="G22" i="54"/>
  <c r="H22" i="54" s="1"/>
  <c r="L22" i="54" s="1"/>
  <c r="G21" i="54"/>
  <c r="H21" i="54" s="1"/>
  <c r="L21" i="54" s="1"/>
  <c r="G20" i="54"/>
  <c r="H20" i="54" s="1"/>
  <c r="L20" i="54" s="1"/>
  <c r="G19" i="54"/>
  <c r="H19" i="54" s="1"/>
  <c r="L19" i="54" s="1"/>
  <c r="C20" i="11"/>
  <c r="C25" i="11"/>
  <c r="C33" i="11"/>
  <c r="C23" i="11"/>
  <c r="C31" i="11"/>
  <c r="C39" i="11"/>
  <c r="C44" i="10"/>
  <c r="C27" i="10"/>
  <c r="C36" i="10"/>
  <c r="C53" i="10"/>
  <c r="C34" i="10"/>
  <c r="C35" i="10"/>
  <c r="G23" i="7"/>
  <c r="H23" i="7" s="1"/>
  <c r="L23" i="7" s="1"/>
  <c r="G54" i="7"/>
  <c r="H54" i="7" s="1"/>
  <c r="L54" i="7" s="1"/>
  <c r="G21" i="7"/>
  <c r="H21" i="7" s="1"/>
  <c r="L21" i="7" s="1"/>
  <c r="G48" i="7"/>
  <c r="H48" i="7" s="1"/>
  <c r="L48" i="7" s="1"/>
  <c r="C37" i="11"/>
  <c r="C21" i="11"/>
  <c r="C29" i="10"/>
  <c r="C27" i="11"/>
  <c r="C46" i="10"/>
  <c r="C25" i="10"/>
  <c r="C29" i="11"/>
  <c r="G46" i="10"/>
  <c r="H46" i="10" s="1"/>
  <c r="L46" i="10" s="1"/>
  <c r="G42" i="10"/>
  <c r="H42" i="10" s="1"/>
  <c r="L42" i="10" s="1"/>
  <c r="G39" i="10"/>
  <c r="H39" i="10" s="1"/>
  <c r="L39" i="10" s="1"/>
  <c r="C18" i="54"/>
  <c r="C54" i="10"/>
  <c r="C52" i="10"/>
  <c r="C50" i="10"/>
  <c r="C49" i="10"/>
  <c r="C45" i="10"/>
  <c r="C43" i="10"/>
  <c r="C37" i="10"/>
  <c r="C28" i="10"/>
  <c r="C26" i="10"/>
  <c r="C24" i="10"/>
  <c r="C23" i="10"/>
  <c r="C20" i="10"/>
  <c r="G52" i="7"/>
  <c r="H52" i="7" s="1"/>
  <c r="L52" i="7" s="1"/>
  <c r="C50" i="7"/>
  <c r="C48" i="7"/>
  <c r="C24" i="7"/>
  <c r="G46" i="3"/>
  <c r="H46" i="3" s="1"/>
  <c r="L46" i="3" s="1"/>
  <c r="C19" i="10"/>
  <c r="C39" i="10"/>
  <c r="C38" i="10"/>
  <c r="C32" i="10"/>
  <c r="C21" i="10"/>
  <c r="C22" i="10"/>
  <c r="C19" i="7"/>
  <c r="C55" i="7"/>
  <c r="C53" i="7"/>
  <c r="C52" i="7"/>
  <c r="C32" i="7"/>
  <c r="C30" i="7"/>
  <c r="C28" i="7"/>
  <c r="C22" i="7"/>
  <c r="G20" i="10"/>
  <c r="H20" i="10" s="1"/>
  <c r="L20" i="10" s="1"/>
  <c r="G22" i="10"/>
  <c r="H22" i="10" s="1"/>
  <c r="L22" i="10" s="1"/>
  <c r="G24" i="10"/>
  <c r="H24" i="10" s="1"/>
  <c r="L24" i="10" s="1"/>
  <c r="G26" i="10"/>
  <c r="H26" i="10" s="1"/>
  <c r="L26" i="10" s="1"/>
  <c r="G28" i="10"/>
  <c r="H28" i="10" s="1"/>
  <c r="L28" i="10" s="1"/>
  <c r="G43" i="10"/>
  <c r="H43" i="10" s="1"/>
  <c r="L43" i="10" s="1"/>
  <c r="G45" i="10"/>
  <c r="H45" i="10" s="1"/>
  <c r="L45" i="10" s="1"/>
  <c r="G50" i="10"/>
  <c r="H50" i="10" s="1"/>
  <c r="L50" i="10" s="1"/>
  <c r="G52" i="10"/>
  <c r="H52" i="10" s="1"/>
  <c r="L52" i="10" s="1"/>
  <c r="G54" i="10"/>
  <c r="H54" i="10" s="1"/>
  <c r="L54" i="10" s="1"/>
  <c r="G50" i="7"/>
  <c r="H50" i="7" s="1"/>
  <c r="L50" i="7" s="1"/>
  <c r="C47" i="3"/>
  <c r="C39" i="3"/>
  <c r="G20" i="7"/>
  <c r="H20" i="7" s="1"/>
  <c r="L20" i="7" s="1"/>
  <c r="G22" i="7"/>
  <c r="H22" i="7" s="1"/>
  <c r="L22" i="7" s="1"/>
  <c r="G24" i="7"/>
  <c r="H24" i="7" s="1"/>
  <c r="L24" i="7" s="1"/>
  <c r="G49" i="7"/>
  <c r="H49" i="7" s="1"/>
  <c r="L49" i="7" s="1"/>
  <c r="G51" i="7"/>
  <c r="H51" i="7" s="1"/>
  <c r="L51" i="7" s="1"/>
  <c r="G53" i="7"/>
  <c r="H53" i="7" s="1"/>
  <c r="L53" i="7" s="1"/>
  <c r="G55" i="7"/>
  <c r="H55" i="7" s="1"/>
  <c r="L55" i="7" s="1"/>
  <c r="G20" i="11"/>
  <c r="H20" i="11" s="1"/>
  <c r="G22" i="11"/>
  <c r="H22" i="11" s="1"/>
  <c r="L22" i="11" s="1"/>
  <c r="G24" i="11"/>
  <c r="H24" i="11" s="1"/>
  <c r="L24" i="11" s="1"/>
  <c r="G26" i="11"/>
  <c r="H26" i="11" s="1"/>
  <c r="L26" i="11" s="1"/>
  <c r="G28" i="11"/>
  <c r="H28" i="11" s="1"/>
  <c r="L28" i="11" s="1"/>
  <c r="G30" i="11"/>
  <c r="H30" i="11" s="1"/>
  <c r="L30" i="11" s="1"/>
  <c r="G32" i="11"/>
  <c r="H32" i="11" s="1"/>
  <c r="L32" i="11" s="1"/>
  <c r="G34" i="11"/>
  <c r="H34" i="11" s="1"/>
  <c r="L34" i="11" s="1"/>
  <c r="G36" i="11"/>
  <c r="G38" i="11"/>
  <c r="H38" i="11" s="1"/>
  <c r="L38" i="11" s="1"/>
  <c r="G40" i="11"/>
  <c r="H40" i="11" s="1"/>
  <c r="L40" i="11" s="1"/>
  <c r="G21" i="11"/>
  <c r="H21" i="11" s="1"/>
  <c r="L21" i="11" s="1"/>
  <c r="G23" i="11"/>
  <c r="H23" i="11" s="1"/>
  <c r="L23" i="11" s="1"/>
  <c r="G25" i="11"/>
  <c r="H25" i="11" s="1"/>
  <c r="L25" i="11" s="1"/>
  <c r="G27" i="11"/>
  <c r="H27" i="11" s="1"/>
  <c r="L27" i="11" s="1"/>
  <c r="G29" i="11"/>
  <c r="H29" i="11" s="1"/>
  <c r="L29" i="11" s="1"/>
  <c r="G31" i="11"/>
  <c r="H31" i="11" s="1"/>
  <c r="L31" i="11" s="1"/>
  <c r="G33" i="11"/>
  <c r="H33" i="11" s="1"/>
  <c r="L33" i="11" s="1"/>
  <c r="G35" i="11"/>
  <c r="H35" i="11" s="1"/>
  <c r="L35" i="11" s="1"/>
  <c r="G37" i="11"/>
  <c r="H37" i="11" s="1"/>
  <c r="L37" i="11" s="1"/>
  <c r="G39" i="11"/>
  <c r="H39" i="11" s="1"/>
  <c r="L39" i="11" s="1"/>
  <c r="G42" i="11"/>
  <c r="G27" i="19" s="1"/>
  <c r="C40" i="11"/>
  <c r="C38" i="11"/>
  <c r="C36" i="11"/>
  <c r="C34" i="11"/>
  <c r="C32" i="11"/>
  <c r="C30" i="11"/>
  <c r="C28" i="11"/>
  <c r="C26" i="11"/>
  <c r="C24" i="11"/>
  <c r="C22" i="11"/>
  <c r="H41" i="7" l="1"/>
  <c r="G18" i="19"/>
  <c r="H36" i="11"/>
  <c r="H42" i="11" s="1"/>
  <c r="L17" i="12"/>
  <c r="H61" i="12"/>
  <c r="L19" i="10"/>
  <c r="L57" i="10" s="1"/>
  <c r="L17" i="19" s="1"/>
  <c r="H57" i="10"/>
  <c r="L20" i="11"/>
  <c r="L19" i="7"/>
  <c r="H57" i="7"/>
  <c r="H18" i="19" s="1"/>
  <c r="F32" i="19"/>
  <c r="K32" i="19"/>
  <c r="L52" i="3"/>
  <c r="L21" i="19" s="1"/>
  <c r="H52" i="3"/>
  <c r="H21" i="19" s="1"/>
  <c r="L41" i="7" l="1"/>
  <c r="L57" i="7" s="1"/>
  <c r="L18" i="19" s="1"/>
  <c r="L36" i="11"/>
  <c r="L61" i="12"/>
  <c r="H27" i="19"/>
  <c r="L42" i="11" l="1"/>
  <c r="L27" i="19" s="1"/>
  <c r="H32" i="19"/>
  <c r="L32" i="19"/>
  <c r="J30" i="19"/>
  <c r="J37" i="19" l="1"/>
  <c r="E30" i="19"/>
  <c r="K30" i="19"/>
  <c r="K37" i="19" l="1"/>
  <c r="K39" i="19" s="1"/>
  <c r="K42" i="19" s="1"/>
  <c r="E37" i="19"/>
  <c r="L30" i="19"/>
  <c r="H17" i="19"/>
  <c r="H30" i="19" s="1"/>
  <c r="F30" i="19"/>
  <c r="H37" i="19" l="1"/>
  <c r="F37" i="19"/>
  <c r="L37" i="19"/>
  <c r="L39" i="19" s="1"/>
  <c r="L42" i="19" s="1"/>
  <c r="H39" i="19" l="1"/>
  <c r="H42" i="19" s="1"/>
</calcChain>
</file>

<file path=xl/sharedStrings.xml><?xml version="1.0" encoding="utf-8"?>
<sst xmlns="http://schemas.openxmlformats.org/spreadsheetml/2006/main" count="529" uniqueCount="172">
  <si>
    <t>TENDERER :</t>
  </si>
  <si>
    <t>Tenderer  Company name</t>
  </si>
  <si>
    <t>Project Name</t>
  </si>
  <si>
    <t xml:space="preserve">Fibre Optic Replacement </t>
  </si>
  <si>
    <t>Foreign Currency:</t>
  </si>
  <si>
    <t>FC</t>
  </si>
  <si>
    <t>ROE: 1R=</t>
  </si>
  <si>
    <t>Date:</t>
  </si>
  <si>
    <t>This file contains the following sheets:</t>
  </si>
  <si>
    <t>G1 SUMMARY</t>
  </si>
  <si>
    <t>Summary of all sheets.</t>
  </si>
  <si>
    <t>G2_1 PMP</t>
  </si>
  <si>
    <t>Project management and associated costs.</t>
  </si>
  <si>
    <t>G2_2 ILS</t>
  </si>
  <si>
    <t>Logistic Support and associated costs.</t>
  </si>
  <si>
    <t>All items and associated cost on the equipment per site.</t>
  </si>
  <si>
    <t>G4 Miscellaneous</t>
  </si>
  <si>
    <t>All miscellaneous items costs</t>
  </si>
  <si>
    <t>G5 Options</t>
  </si>
  <si>
    <t>All optional items and costs</t>
  </si>
  <si>
    <t>G6_1 Support Contract (Base)</t>
  </si>
  <si>
    <t>G6_2 Support Contract (Inflated)</t>
  </si>
  <si>
    <t>TENDER PRICE SCHEDULE: APPENDIX G1</t>
  </si>
  <si>
    <t>(EXCLUDING VALUE ADDED TAX)</t>
  </si>
  <si>
    <t>DESCRIPTION :</t>
  </si>
  <si>
    <t>Item Nr:</t>
  </si>
  <si>
    <t>G1</t>
  </si>
  <si>
    <t>Item Description:</t>
  </si>
  <si>
    <t>SUMMARY</t>
  </si>
  <si>
    <t>Foreign Currancy</t>
  </si>
  <si>
    <t>ROE: 1R =</t>
  </si>
  <si>
    <t>Overseas Items</t>
  </si>
  <si>
    <t>Local Items</t>
  </si>
  <si>
    <t>Schedule Item Number</t>
  </si>
  <si>
    <t>Description</t>
  </si>
  <si>
    <t>Foreign Currency</t>
  </si>
  <si>
    <t>Quantity</t>
  </si>
  <si>
    <t>Foreign Amount Unit Cost</t>
  </si>
  <si>
    <t>Foreign Amount  Total Cost</t>
  </si>
  <si>
    <t>ROE: 1R = …</t>
  </si>
  <si>
    <t>Total Foreign Cost in Rands</t>
  </si>
  <si>
    <t>Local Amount Unit Cost</t>
  </si>
  <si>
    <t>Local Amount Total Cost</t>
  </si>
  <si>
    <t>Total Rands</t>
  </si>
  <si>
    <t>G2</t>
  </si>
  <si>
    <t>SERVICES</t>
  </si>
  <si>
    <t>G2.1</t>
  </si>
  <si>
    <t>Project Management</t>
  </si>
  <si>
    <t>G2.2</t>
  </si>
  <si>
    <t>Integrated Logistic Support</t>
  </si>
  <si>
    <t>G3</t>
  </si>
  <si>
    <t>INSTALLATION and MATERIALS</t>
  </si>
  <si>
    <t>G3.1</t>
  </si>
  <si>
    <t>FALE</t>
  </si>
  <si>
    <t>G3.2</t>
  </si>
  <si>
    <t>FABL</t>
  </si>
  <si>
    <t>G3.3</t>
  </si>
  <si>
    <t>FAKM</t>
  </si>
  <si>
    <t>G3.4</t>
  </si>
  <si>
    <t>FAUP</t>
  </si>
  <si>
    <t>G3.5</t>
  </si>
  <si>
    <t>FAGG</t>
  </si>
  <si>
    <t>G4</t>
  </si>
  <si>
    <t>MISCELLANEOUS</t>
  </si>
  <si>
    <t>TOTAL EQUIPMENT EXCLUDING OPTIONS :</t>
  </si>
  <si>
    <t>G5</t>
  </si>
  <si>
    <t>OPTIONS</t>
  </si>
  <si>
    <t>G6.1</t>
  </si>
  <si>
    <t>SUPPORT CONTRACT with Inflation</t>
  </si>
  <si>
    <t>GRAND TOTAL :</t>
  </si>
  <si>
    <t>VAT</t>
  </si>
  <si>
    <t>GRAND TOTAL (Volume 1A Form of Bid):</t>
  </si>
  <si>
    <t>TENDER PRICE SCHEDULE: APPENDIX G2.1</t>
  </si>
  <si>
    <t>PROJECT :</t>
  </si>
  <si>
    <t>{All project Management items, with at least the following items}</t>
  </si>
  <si>
    <t>2.1.1</t>
  </si>
  <si>
    <t>Documents:</t>
  </si>
  <si>
    <t>Project Management Plan</t>
  </si>
  <si>
    <t>As-Built Document</t>
  </si>
  <si>
    <t>Master Project Schedule</t>
  </si>
  <si>
    <t>Safety File</t>
  </si>
  <si>
    <t>Site Survey Report</t>
  </si>
  <si>
    <t>Tests Results Report</t>
  </si>
  <si>
    <t>Resource Allocation Plan</t>
  </si>
  <si>
    <t>2.1.2</t>
  </si>
  <si>
    <t>2.1.3</t>
  </si>
  <si>
    <t>Project Management Services</t>
  </si>
  <si>
    <t>All PM Services</t>
  </si>
  <si>
    <t>Decommissioning and Disposal</t>
  </si>
  <si>
    <t>Permits</t>
  </si>
  <si>
    <t>TENDER PRICE SCHEDULE: APPENDIX G2.2</t>
  </si>
  <si>
    <t>{ All logistic support items with at least the following items}</t>
  </si>
  <si>
    <t>2.2.1</t>
  </si>
  <si>
    <t>Logistic Support Services</t>
  </si>
  <si>
    <t>Logistic Support</t>
  </si>
  <si>
    <t>Packeging ,Shipping, Handling and Transportation</t>
  </si>
  <si>
    <t>2.2.2</t>
  </si>
  <si>
    <t>Documents</t>
  </si>
  <si>
    <t>Integrated Logistic Support Plan</t>
  </si>
  <si>
    <t>2.2.3</t>
  </si>
  <si>
    <t>2.2.4</t>
  </si>
  <si>
    <t>Warranty</t>
  </si>
  <si>
    <t>TENDER PRICE SCHEDULE: APPENDIX G3.1</t>
  </si>
  <si>
    <t>King Shaka ATSU</t>
  </si>
  <si>
    <t>Description
{Equipment Common to all site}</t>
  </si>
  <si>
    <t>(All equipment as required, with at least the following headings.)</t>
  </si>
  <si>
    <t>Material (Quantity is in meters)</t>
  </si>
  <si>
    <t>Sleeves</t>
  </si>
  <si>
    <t>Ducts</t>
  </si>
  <si>
    <t>Manholes</t>
  </si>
  <si>
    <t>Danger tape</t>
  </si>
  <si>
    <t>Civil Works</t>
  </si>
  <si>
    <t>Trench</t>
  </si>
  <si>
    <t>Backfilling</t>
  </si>
  <si>
    <t>Refurbishments</t>
  </si>
  <si>
    <t>Rehabilatation of manholes</t>
  </si>
  <si>
    <t>Additional Items</t>
  </si>
  <si>
    <t>19" Racks</t>
  </si>
  <si>
    <t>19" Patch Panels to accommodate 48 cores</t>
  </si>
  <si>
    <t>Brush panels</t>
  </si>
  <si>
    <t>Installation Cost</t>
  </si>
  <si>
    <t>Labelling</t>
  </si>
  <si>
    <t>Bram Fischer International Airport</t>
  </si>
  <si>
    <t>Rehabilatation of Junction boxes</t>
  </si>
  <si>
    <t>Kimberly Airport</t>
  </si>
  <si>
    <t xml:space="preserve">Upington Airport </t>
  </si>
  <si>
    <t>Manholes (in items)</t>
  </si>
  <si>
    <t>Danger Tape</t>
  </si>
  <si>
    <t>Core Drilling</t>
  </si>
  <si>
    <t>Cable tray</t>
  </si>
  <si>
    <t>George Airport</t>
  </si>
  <si>
    <t>Refurbishment</t>
  </si>
  <si>
    <t>20A circuit breaker</t>
  </si>
  <si>
    <t>Plug point</t>
  </si>
  <si>
    <t>Concrete markers</t>
  </si>
  <si>
    <t>TENDER PRICE SCHEDULE: APPENDIX G4</t>
  </si>
  <si>
    <t>(Items and services necessary for the installation, commissioning, operation and maintenance of the system and not included elsewhere.)</t>
  </si>
  <si>
    <t>(To be individually itemized and priced.)</t>
  </si>
  <si>
    <t>TENDER PRICE SCHEDULE: APPENDIX G5</t>
  </si>
  <si>
    <t>G5.1</t>
  </si>
  <si>
    <t>Support Contract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</si>
  <si>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</si>
  <si>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</si>
  <si>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</si>
  <si>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</si>
  <si>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</si>
  <si>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</si>
  <si>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</si>
  <si>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</si>
  <si>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</si>
  <si>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</si>
  <si>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TENDER PRICE SCHEDULE: APPENDIX G6</t>
  </si>
  <si>
    <t>{Details of the proposed maintenance contract must be included on this price schedule}</t>
  </si>
  <si>
    <t>G6.2</t>
  </si>
  <si>
    <t>Fibre Termination</t>
  </si>
  <si>
    <t>Trench, backfilling and compacting</t>
  </si>
  <si>
    <t>Manhole Installation including water proofing.</t>
  </si>
  <si>
    <t>Sleeves and ducts Installation and fiber cable pulling</t>
  </si>
  <si>
    <t>Tests</t>
  </si>
  <si>
    <t>Factory Acceptance Test</t>
  </si>
  <si>
    <t>Installation and commisioning tests</t>
  </si>
  <si>
    <t>Other</t>
  </si>
  <si>
    <t>24 Core - Fibre Optic Cable (excluding slacks)</t>
  </si>
  <si>
    <t>Fibre optic slack</t>
  </si>
  <si>
    <t>ST Connectors (per termination site)</t>
  </si>
  <si>
    <t>Pigtails (per termination site)</t>
  </si>
  <si>
    <t>Ad hoc Support Contract in base cost</t>
  </si>
  <si>
    <t>Ad hoc Support Contract with Inflation</t>
  </si>
  <si>
    <t>10-year ad hoc support contract including inflation. Please provide details.</t>
  </si>
  <si>
    <t>10-Year ad hoc support contract at base cost. Please provide details.</t>
  </si>
  <si>
    <t>G3_1 to 5</t>
  </si>
  <si>
    <t>(INCLUDING VALUE ADDED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</si>
</sst>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"/>
    <numFmt numFmtId="166" formatCode="[$-1C09]dd\ mmmm\ yyyy;@"/>
    <numFmt numFmtId="167" formatCode="_(* #,##0.0000_);_(* \(#,##0.0000\);_(* &quot;-&quot;??_);_(@_)"/>
    <numFmt numFmtId="168" formatCode="_(* #,##0.00000_);_(* \(#,##0.00000\);_(* &quot;-&quot;??_);_(@_)"/>
    <numFmt numFmtId="169" formatCode="0.0"/>
  </numFmts>
  <fonts count="14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6" xfId="0" applyFont="1" applyBorder="1" applyProtection="1">
      <protection locked="0"/>
    </xf>
    <xf numFmtId="164" fontId="2" fillId="0" borderId="8" xfId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center"/>
    </xf>
    <xf numFmtId="164" fontId="2" fillId="2" borderId="1" xfId="1" applyFont="1" applyFill="1" applyBorder="1" applyAlignment="1" applyProtection="1">
      <alignment horizontal="center"/>
      <protection locked="0"/>
    </xf>
    <xf numFmtId="168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164" fontId="3" fillId="2" borderId="26" xfId="1" applyFont="1" applyFill="1" applyBorder="1" applyAlignment="1" applyProtection="1">
      <alignment horizontal="center"/>
      <protection locked="0"/>
    </xf>
    <xf numFmtId="164" fontId="2" fillId="0" borderId="19" xfId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0" xfId="0" applyFont="1"/>
    <xf numFmtId="164" fontId="3" fillId="2" borderId="39" xfId="1" applyFont="1" applyFill="1" applyBorder="1" applyAlignment="1" applyProtection="1">
      <alignment horizontal="center"/>
      <protection locked="0"/>
    </xf>
    <xf numFmtId="1" fontId="2" fillId="2" borderId="3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Fill="1" applyBorder="1" applyAlignment="1" applyProtection="1">
      <alignment horizontal="center"/>
      <protection locked="0"/>
    </xf>
    <xf numFmtId="1" fontId="2" fillId="0" borderId="7" xfId="1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2" fillId="0" borderId="18" xfId="1" applyNumberFormat="1" applyFont="1" applyFill="1" applyBorder="1" applyAlignment="1" applyProtection="1">
      <alignment horizontal="center"/>
      <protection locked="0"/>
    </xf>
    <xf numFmtId="164" fontId="2" fillId="0" borderId="0" xfId="1" applyFont="1" applyFill="1" applyProtection="1">
      <protection locked="0"/>
    </xf>
    <xf numFmtId="164" fontId="3" fillId="0" borderId="0" xfId="1" applyFont="1" applyFill="1" applyProtection="1">
      <protection locked="0"/>
    </xf>
    <xf numFmtId="164" fontId="7" fillId="0" borderId="0" xfId="1" applyFont="1" applyProtection="1"/>
    <xf numFmtId="164" fontId="2" fillId="4" borderId="1" xfId="1" applyFont="1" applyFill="1" applyBorder="1" applyAlignment="1" applyProtection="1">
      <alignment horizontal="center"/>
    </xf>
    <xf numFmtId="168" fontId="2" fillId="4" borderId="1" xfId="1" applyNumberFormat="1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left" indent="1"/>
      <protection locked="0"/>
    </xf>
    <xf numFmtId="0" fontId="6" fillId="6" borderId="1" xfId="0" applyFont="1" applyFill="1" applyBorder="1" applyProtection="1">
      <protection locked="0"/>
    </xf>
    <xf numFmtId="0" fontId="2" fillId="0" borderId="26" xfId="0" applyFont="1" applyBorder="1" applyAlignment="1" applyProtection="1">
      <alignment horizontal="left" indent="1"/>
      <protection locked="0"/>
    </xf>
    <xf numFmtId="0" fontId="6" fillId="6" borderId="3" xfId="0" applyFont="1" applyFill="1" applyBorder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62" xfId="0" applyFont="1" applyFill="1" applyBorder="1" applyAlignment="1" applyProtection="1">
      <alignment horizontal="left" indent="1"/>
      <protection locked="0"/>
    </xf>
    <xf numFmtId="0" fontId="6" fillId="6" borderId="63" xfId="0" applyFont="1" applyFill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6" fillId="6" borderId="65" xfId="0" applyFont="1" applyFill="1" applyBorder="1" applyProtection="1">
      <protection locked="0"/>
    </xf>
    <xf numFmtId="0" fontId="6" fillId="6" borderId="62" xfId="0" applyFont="1" applyFill="1" applyBorder="1" applyProtection="1">
      <protection locked="0"/>
    </xf>
    <xf numFmtId="0" fontId="2" fillId="0" borderId="55" xfId="0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3" fillId="5" borderId="14" xfId="0" applyNumberFormat="1" applyFont="1" applyFill="1" applyBorder="1" applyAlignment="1" applyProtection="1">
      <alignment horizontal="center"/>
      <protection locked="0"/>
    </xf>
    <xf numFmtId="164" fontId="2" fillId="4" borderId="26" xfId="1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 indent="5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hidden="1"/>
    </xf>
    <xf numFmtId="0" fontId="2" fillId="0" borderId="28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2" fillId="0" borderId="30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2" fillId="0" borderId="32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top" indent="1"/>
      <protection hidden="1"/>
    </xf>
    <xf numFmtId="0" fontId="2" fillId="0" borderId="33" xfId="0" applyFont="1" applyBorder="1" applyProtection="1">
      <protection hidden="1"/>
    </xf>
    <xf numFmtId="0" fontId="2" fillId="0" borderId="34" xfId="0" applyFont="1" applyBorder="1" applyAlignment="1" applyProtection="1">
      <alignment vertical="top"/>
      <protection hidden="1"/>
    </xf>
    <xf numFmtId="0" fontId="2" fillId="0" borderId="35" xfId="0" applyFont="1" applyBorder="1" applyProtection="1">
      <protection hidden="1"/>
    </xf>
    <xf numFmtId="0" fontId="2" fillId="0" borderId="29" xfId="0" applyFont="1" applyBorder="1" applyAlignment="1" applyProtection="1">
      <alignment vertical="top"/>
      <protection hidden="1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left" indent="1"/>
    </xf>
    <xf numFmtId="0" fontId="6" fillId="6" borderId="2" xfId="0" applyFont="1" applyFill="1" applyBorder="1"/>
    <xf numFmtId="0" fontId="6" fillId="6" borderId="3" xfId="0" applyFont="1" applyFill="1" applyBorder="1"/>
    <xf numFmtId="0" fontId="6" fillId="6" borderId="1" xfId="0" applyFont="1" applyFill="1" applyBorder="1"/>
    <xf numFmtId="0" fontId="6" fillId="6" borderId="26" xfId="0" applyFont="1" applyFill="1" applyBorder="1"/>
    <xf numFmtId="0" fontId="6" fillId="6" borderId="27" xfId="0" applyFont="1" applyFill="1" applyBorder="1"/>
    <xf numFmtId="0" fontId="2" fillId="0" borderId="3" xfId="0" applyFont="1" applyBorder="1" applyAlignment="1">
      <alignment horizontal="center"/>
    </xf>
    <xf numFmtId="0" fontId="3" fillId="5" borderId="16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center"/>
    </xf>
    <xf numFmtId="1" fontId="3" fillId="5" borderId="14" xfId="0" applyNumberFormat="1" applyFont="1" applyFill="1" applyBorder="1" applyAlignment="1">
      <alignment horizontal="center"/>
    </xf>
    <xf numFmtId="164" fontId="3" fillId="5" borderId="14" xfId="1" applyFont="1" applyFill="1" applyBorder="1" applyAlignment="1" applyProtection="1">
      <alignment horizontal="center"/>
    </xf>
    <xf numFmtId="168" fontId="3" fillId="5" borderId="14" xfId="1" applyNumberFormat="1" applyFont="1" applyFill="1" applyBorder="1" applyAlignment="1" applyProtection="1">
      <alignment horizontal="center"/>
    </xf>
    <xf numFmtId="164" fontId="3" fillId="5" borderId="15" xfId="1" applyFont="1" applyFill="1" applyBorder="1" applyAlignment="1" applyProtection="1">
      <alignment horizontal="center"/>
    </xf>
    <xf numFmtId="0" fontId="3" fillId="2" borderId="5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59" xfId="0" applyFont="1" applyFill="1" applyBorder="1" applyAlignment="1">
      <alignment horizontal="center" vertical="top" wrapText="1"/>
    </xf>
    <xf numFmtId="0" fontId="3" fillId="2" borderId="6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2" fillId="2" borderId="62" xfId="0" applyFont="1" applyFill="1" applyBorder="1"/>
    <xf numFmtId="0" fontId="2" fillId="2" borderId="6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indent="2"/>
    </xf>
    <xf numFmtId="0" fontId="2" fillId="4" borderId="2" xfId="0" applyFont="1" applyFill="1" applyBorder="1"/>
    <xf numFmtId="164" fontId="2" fillId="4" borderId="1" xfId="1" applyFont="1" applyFill="1" applyBorder="1" applyProtection="1"/>
    <xf numFmtId="164" fontId="2" fillId="4" borderId="26" xfId="1" applyFont="1" applyFill="1" applyBorder="1" applyProtection="1"/>
    <xf numFmtId="1" fontId="2" fillId="4" borderId="3" xfId="0" applyNumberFormat="1" applyFont="1" applyFill="1" applyBorder="1" applyAlignment="1">
      <alignment horizontal="center"/>
    </xf>
    <xf numFmtId="164" fontId="2" fillId="4" borderId="2" xfId="1" applyFont="1" applyFill="1" applyBorder="1" applyProtection="1"/>
    <xf numFmtId="164" fontId="2" fillId="4" borderId="39" xfId="1" applyFont="1" applyFill="1" applyBorder="1" applyProtection="1"/>
    <xf numFmtId="0" fontId="2" fillId="0" borderId="2" xfId="0" applyFont="1" applyBorder="1" applyAlignment="1">
      <alignment horizontal="left" indent="1"/>
    </xf>
    <xf numFmtId="164" fontId="2" fillId="0" borderId="1" xfId="1" applyFont="1" applyFill="1" applyBorder="1" applyProtection="1"/>
    <xf numFmtId="164" fontId="2" fillId="0" borderId="26" xfId="1" applyFont="1" applyFill="1" applyBorder="1" applyProtection="1"/>
    <xf numFmtId="1" fontId="2" fillId="0" borderId="3" xfId="0" applyNumberFormat="1" applyFont="1" applyBorder="1" applyAlignment="1">
      <alignment horizontal="center"/>
    </xf>
    <xf numFmtId="164" fontId="2" fillId="0" borderId="2" xfId="1" applyFont="1" applyFill="1" applyBorder="1" applyProtection="1"/>
    <xf numFmtId="164" fontId="2" fillId="0" borderId="39" xfId="1" applyFont="1" applyFill="1" applyBorder="1" applyProtection="1"/>
    <xf numFmtId="164" fontId="6" fillId="6" borderId="1" xfId="1" applyFont="1" applyFill="1" applyBorder="1" applyProtection="1"/>
    <xf numFmtId="164" fontId="6" fillId="6" borderId="26" xfId="1" applyFont="1" applyFill="1" applyBorder="1" applyProtection="1"/>
    <xf numFmtId="164" fontId="6" fillId="6" borderId="2" xfId="1" applyFont="1" applyFill="1" applyBorder="1" applyProtection="1"/>
    <xf numFmtId="164" fontId="6" fillId="6" borderId="39" xfId="1" applyFont="1" applyFill="1" applyBorder="1" applyProtection="1"/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right"/>
    </xf>
    <xf numFmtId="164" fontId="6" fillId="5" borderId="14" xfId="1" applyFont="1" applyFill="1" applyBorder="1" applyAlignment="1" applyProtection="1">
      <alignment horizontal="center"/>
    </xf>
    <xf numFmtId="164" fontId="6" fillId="5" borderId="37" xfId="1" applyFont="1" applyFill="1" applyBorder="1" applyAlignment="1" applyProtection="1">
      <alignment horizontal="center"/>
    </xf>
    <xf numFmtId="164" fontId="6" fillId="5" borderId="70" xfId="1" applyFont="1" applyFill="1" applyBorder="1" applyAlignment="1" applyProtection="1">
      <alignment horizontal="center"/>
    </xf>
    <xf numFmtId="164" fontId="6" fillId="5" borderId="16" xfId="1" applyFont="1" applyFill="1" applyBorder="1" applyAlignment="1" applyProtection="1">
      <alignment horizontal="center"/>
    </xf>
    <xf numFmtId="164" fontId="6" fillId="5" borderId="40" xfId="1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2" fillId="0" borderId="39" xfId="1" applyFont="1" applyFill="1" applyBorder="1" applyAlignment="1" applyProtection="1">
      <alignment horizontal="center"/>
    </xf>
    <xf numFmtId="164" fontId="6" fillId="6" borderId="4" xfId="1" applyFont="1" applyFill="1" applyBorder="1" applyProtection="1"/>
    <xf numFmtId="2" fontId="2" fillId="2" borderId="19" xfId="0" applyNumberFormat="1" applyFont="1" applyFill="1" applyBorder="1" applyAlignment="1">
      <alignment horizontal="center"/>
    </xf>
    <xf numFmtId="164" fontId="2" fillId="2" borderId="38" xfId="1" applyFont="1" applyFill="1" applyBorder="1" applyAlignment="1" applyProtection="1">
      <alignment horizontal="center"/>
    </xf>
    <xf numFmtId="1" fontId="2" fillId="2" borderId="56" xfId="0" applyNumberFormat="1" applyFont="1" applyFill="1" applyBorder="1" applyAlignment="1">
      <alignment horizontal="center"/>
    </xf>
    <xf numFmtId="164" fontId="2" fillId="2" borderId="55" xfId="1" applyFont="1" applyFill="1" applyBorder="1" applyAlignment="1" applyProtection="1">
      <alignment horizontal="center"/>
    </xf>
    <xf numFmtId="164" fontId="2" fillId="2" borderId="42" xfId="1" applyFont="1" applyFill="1" applyBorder="1" applyAlignment="1" applyProtection="1">
      <alignment horizontal="center"/>
    </xf>
    <xf numFmtId="0" fontId="6" fillId="5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3" fillId="5" borderId="16" xfId="1" applyFont="1" applyFill="1" applyBorder="1" applyAlignment="1" applyProtection="1">
      <alignment horizontal="center"/>
    </xf>
    <xf numFmtId="164" fontId="3" fillId="5" borderId="40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/>
    </xf>
    <xf numFmtId="167" fontId="2" fillId="4" borderId="1" xfId="1" applyNumberFormat="1" applyFont="1" applyFill="1" applyBorder="1" applyProtection="1"/>
    <xf numFmtId="165" fontId="6" fillId="6" borderId="1" xfId="0" applyNumberFormat="1" applyFont="1" applyFill="1" applyBorder="1"/>
    <xf numFmtId="164" fontId="3" fillId="5" borderId="37" xfId="1" applyFont="1" applyFill="1" applyBorder="1" applyAlignment="1" applyProtection="1">
      <alignment horizontal="center"/>
    </xf>
    <xf numFmtId="1" fontId="3" fillId="5" borderId="15" xfId="1" applyNumberFormat="1" applyFont="1" applyFill="1" applyBorder="1" applyAlignment="1" applyProtection="1">
      <alignment horizontal="center"/>
    </xf>
    <xf numFmtId="164" fontId="2" fillId="4" borderId="39" xfId="1" applyFont="1" applyFill="1" applyBorder="1" applyAlignment="1" applyProtection="1">
      <alignment horizontal="center"/>
    </xf>
    <xf numFmtId="164" fontId="3" fillId="4" borderId="26" xfId="1" applyFont="1" applyFill="1" applyBorder="1" applyAlignment="1" applyProtection="1">
      <alignment horizontal="center"/>
    </xf>
    <xf numFmtId="164" fontId="3" fillId="4" borderId="39" xfId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164" fontId="2" fillId="2" borderId="1" xfId="1" applyFont="1" applyFill="1" applyBorder="1" applyAlignment="1" applyProtection="1">
      <alignment horizontal="center"/>
    </xf>
    <xf numFmtId="168" fontId="2" fillId="2" borderId="1" xfId="1" applyNumberFormat="1" applyFont="1" applyFill="1" applyBorder="1" applyAlignment="1" applyProtection="1">
      <alignment horizontal="center"/>
    </xf>
    <xf numFmtId="164" fontId="3" fillId="2" borderId="26" xfId="1" applyFont="1" applyFill="1" applyBorder="1" applyAlignment="1" applyProtection="1">
      <alignment horizontal="center"/>
    </xf>
    <xf numFmtId="1" fontId="2" fillId="2" borderId="3" xfId="1" applyNumberFormat="1" applyFont="1" applyFill="1" applyBorder="1" applyAlignment="1" applyProtection="1">
      <alignment horizontal="center"/>
    </xf>
    <xf numFmtId="164" fontId="3" fillId="2" borderId="39" xfId="1" applyFont="1" applyFill="1" applyBorder="1" applyAlignment="1" applyProtection="1">
      <alignment horizontal="center"/>
    </xf>
    <xf numFmtId="164" fontId="2" fillId="0" borderId="1" xfId="1" applyFont="1" applyFill="1" applyBorder="1" applyAlignment="1" applyProtection="1">
      <alignment horizontal="center"/>
    </xf>
    <xf numFmtId="1" fontId="2" fillId="0" borderId="3" xfId="1" applyNumberFormat="1" applyFont="1" applyFill="1" applyBorder="1" applyAlignment="1" applyProtection="1">
      <alignment horizontal="center"/>
    </xf>
    <xf numFmtId="0" fontId="3" fillId="5" borderId="37" xfId="0" applyFont="1" applyFill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center"/>
    </xf>
    <xf numFmtId="164" fontId="2" fillId="4" borderId="8" xfId="1" applyFont="1" applyFill="1" applyBorder="1" applyAlignment="1" applyProtection="1">
      <alignment horizontal="center"/>
    </xf>
    <xf numFmtId="164" fontId="3" fillId="4" borderId="36" xfId="1" applyFont="1" applyFill="1" applyBorder="1" applyAlignment="1" applyProtection="1">
      <alignment horizontal="center"/>
    </xf>
    <xf numFmtId="164" fontId="2" fillId="4" borderId="27" xfId="1" applyFont="1" applyFill="1" applyBorder="1" applyAlignment="1" applyProtection="1">
      <alignment horizontal="center"/>
    </xf>
    <xf numFmtId="164" fontId="3" fillId="4" borderId="43" xfId="1" applyFont="1" applyFill="1" applyBorder="1" applyAlignment="1" applyProtection="1">
      <alignment horizontal="center"/>
    </xf>
    <xf numFmtId="164" fontId="3" fillId="0" borderId="26" xfId="1" applyFont="1" applyFill="1" applyBorder="1" applyAlignment="1" applyProtection="1">
      <alignment horizontal="center"/>
    </xf>
    <xf numFmtId="164" fontId="3" fillId="0" borderId="39" xfId="1" applyFont="1" applyFill="1" applyBorder="1" applyAlignment="1" applyProtection="1">
      <alignment horizontal="center"/>
    </xf>
    <xf numFmtId="164" fontId="3" fillId="4" borderId="27" xfId="1" applyFont="1" applyFill="1" applyBorder="1" applyAlignment="1" applyProtection="1">
      <alignment horizontal="center"/>
    </xf>
    <xf numFmtId="0" fontId="6" fillId="6" borderId="39" xfId="0" applyFont="1" applyFill="1" applyBorder="1"/>
    <xf numFmtId="0" fontId="6" fillId="6" borderId="63" xfId="0" applyFont="1" applyFill="1" applyBorder="1"/>
    <xf numFmtId="0" fontId="6" fillId="6" borderId="64" xfId="0" applyFont="1" applyFill="1" applyBorder="1"/>
    <xf numFmtId="164" fontId="2" fillId="4" borderId="19" xfId="1" applyFont="1" applyFill="1" applyBorder="1" applyAlignment="1" applyProtection="1">
      <alignment horizontal="center"/>
    </xf>
    <xf numFmtId="164" fontId="3" fillId="4" borderId="38" xfId="1" applyFont="1" applyFill="1" applyBorder="1" applyAlignment="1" applyProtection="1">
      <alignment horizontal="center"/>
    </xf>
    <xf numFmtId="164" fontId="3" fillId="5" borderId="59" xfId="1" applyFont="1" applyFill="1" applyBorder="1" applyAlignment="1" applyProtection="1">
      <alignment horizontal="center"/>
    </xf>
    <xf numFmtId="168" fontId="3" fillId="5" borderId="59" xfId="1" applyNumberFormat="1" applyFont="1" applyFill="1" applyBorder="1" applyAlignment="1" applyProtection="1">
      <alignment horizontal="center"/>
    </xf>
    <xf numFmtId="164" fontId="3" fillId="5" borderId="60" xfId="1" applyFont="1" applyFill="1" applyBorder="1" applyAlignment="1" applyProtection="1">
      <alignment horizontal="center"/>
    </xf>
    <xf numFmtId="0" fontId="6" fillId="6" borderId="66" xfId="0" applyFont="1" applyFill="1" applyBorder="1"/>
    <xf numFmtId="164" fontId="3" fillId="4" borderId="67" xfId="1" applyFont="1" applyFill="1" applyBorder="1" applyAlignment="1" applyProtection="1">
      <alignment horizontal="center"/>
    </xf>
    <xf numFmtId="164" fontId="3" fillId="5" borderId="68" xfId="1" applyFont="1" applyFill="1" applyBorder="1" applyAlignment="1" applyProtection="1">
      <alignment horizontal="center"/>
    </xf>
    <xf numFmtId="0" fontId="3" fillId="5" borderId="58" xfId="0" applyFont="1" applyFill="1" applyBorder="1" applyAlignment="1">
      <alignment horizontal="right"/>
    </xf>
    <xf numFmtId="0" fontId="3" fillId="5" borderId="57" xfId="0" applyFont="1" applyFill="1" applyBorder="1" applyAlignment="1">
      <alignment horizontal="center"/>
    </xf>
    <xf numFmtId="1" fontId="3" fillId="5" borderId="59" xfId="0" applyNumberFormat="1" applyFont="1" applyFill="1" applyBorder="1" applyAlignment="1">
      <alignment horizontal="center"/>
    </xf>
    <xf numFmtId="1" fontId="3" fillId="5" borderId="57" xfId="1" applyNumberFormat="1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left" indent="1"/>
      <protection locked="0"/>
    </xf>
    <xf numFmtId="0" fontId="2" fillId="7" borderId="26" xfId="0" applyFont="1" applyFill="1" applyBorder="1" applyAlignment="1" applyProtection="1">
      <alignment horizontal="left" indent="1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3" fillId="5" borderId="70" xfId="0" applyFont="1" applyFill="1" applyBorder="1" applyAlignment="1">
      <alignment horizontal="center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8" borderId="26" xfId="0" applyFont="1" applyFill="1" applyBorder="1" applyAlignment="1" applyProtection="1">
      <alignment horizontal="left"/>
      <protection locked="0"/>
    </xf>
    <xf numFmtId="0" fontId="2" fillId="8" borderId="72" xfId="0" applyFont="1" applyFill="1" applyBorder="1" applyAlignment="1" applyProtection="1">
      <alignment horizontal="left" indent="1"/>
      <protection locked="0"/>
    </xf>
    <xf numFmtId="0" fontId="3" fillId="5" borderId="60" xfId="0" applyFont="1" applyFill="1" applyBorder="1" applyAlignment="1">
      <alignment horizontal="right"/>
    </xf>
    <xf numFmtId="0" fontId="3" fillId="8" borderId="26" xfId="0" applyFont="1" applyFill="1" applyBorder="1" applyAlignment="1" applyProtection="1">
      <alignment horizontal="left"/>
      <protection locked="0"/>
    </xf>
    <xf numFmtId="0" fontId="3" fillId="8" borderId="3" xfId="0" applyFont="1" applyFill="1" applyBorder="1" applyAlignment="1" applyProtection="1">
      <alignment horizontal="center"/>
      <protection locked="0"/>
    </xf>
    <xf numFmtId="1" fontId="3" fillId="8" borderId="1" xfId="0" applyNumberFormat="1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Protection="1">
      <protection locked="0"/>
    </xf>
    <xf numFmtId="0" fontId="3" fillId="8" borderId="1" xfId="0" applyFont="1" applyFill="1" applyBorder="1"/>
    <xf numFmtId="0" fontId="3" fillId="8" borderId="26" xfId="0" applyFont="1" applyFill="1" applyBorder="1"/>
    <xf numFmtId="1" fontId="3" fillId="8" borderId="3" xfId="0" applyNumberFormat="1" applyFont="1" applyFill="1" applyBorder="1" applyAlignment="1" applyProtection="1">
      <alignment horizontal="center"/>
      <protection locked="0"/>
    </xf>
    <xf numFmtId="0" fontId="3" fillId="8" borderId="39" xfId="0" applyFont="1" applyFill="1" applyBorder="1"/>
    <xf numFmtId="0" fontId="3" fillId="8" borderId="3" xfId="0" applyFont="1" applyFill="1" applyBorder="1" applyAlignment="1" applyProtection="1">
      <alignment horizontal="left" indent="2"/>
      <protection locked="0"/>
    </xf>
    <xf numFmtId="0" fontId="3" fillId="8" borderId="2" xfId="0" applyFont="1" applyFill="1" applyBorder="1" applyAlignment="1" applyProtection="1">
      <alignment vertical="top" wrapText="1"/>
      <protection locked="0"/>
    </xf>
    <xf numFmtId="0" fontId="3" fillId="8" borderId="3" xfId="0" applyFont="1" applyFill="1" applyBorder="1"/>
    <xf numFmtId="1" fontId="3" fillId="8" borderId="1" xfId="0" applyNumberFormat="1" applyFont="1" applyFill="1" applyBorder="1" applyAlignment="1">
      <alignment horizontal="center"/>
    </xf>
    <xf numFmtId="164" fontId="3" fillId="8" borderId="1" xfId="1" applyFont="1" applyFill="1" applyBorder="1" applyProtection="1"/>
    <xf numFmtId="164" fontId="3" fillId="8" borderId="26" xfId="1" applyFont="1" applyFill="1" applyBorder="1" applyProtection="1"/>
    <xf numFmtId="1" fontId="3" fillId="8" borderId="3" xfId="0" applyNumberFormat="1" applyFont="1" applyFill="1" applyBorder="1" applyAlignment="1">
      <alignment horizontal="center"/>
    </xf>
    <xf numFmtId="164" fontId="3" fillId="8" borderId="27" xfId="1" applyFont="1" applyFill="1" applyBorder="1" applyProtection="1"/>
    <xf numFmtId="0" fontId="2" fillId="8" borderId="26" xfId="0" applyFont="1" applyFill="1" applyBorder="1" applyAlignment="1" applyProtection="1">
      <alignment vertical="top" wrapText="1"/>
      <protection locked="0"/>
    </xf>
    <xf numFmtId="1" fontId="2" fillId="8" borderId="1" xfId="0" applyNumberFormat="1" applyFont="1" applyFill="1" applyBorder="1" applyAlignment="1" applyProtection="1">
      <alignment horizontal="center"/>
      <protection locked="0"/>
    </xf>
    <xf numFmtId="164" fontId="2" fillId="8" borderId="1" xfId="1" applyFont="1" applyFill="1" applyBorder="1" applyAlignment="1" applyProtection="1">
      <alignment horizontal="center"/>
      <protection locked="0"/>
    </xf>
    <xf numFmtId="168" fontId="2" fillId="8" borderId="1" xfId="1" applyNumberFormat="1" applyFont="1" applyFill="1" applyBorder="1" applyAlignment="1" applyProtection="1">
      <alignment horizontal="center"/>
      <protection locked="0"/>
    </xf>
    <xf numFmtId="164" fontId="2" fillId="8" borderId="26" xfId="1" applyFont="1" applyFill="1" applyBorder="1" applyAlignment="1" applyProtection="1">
      <alignment horizontal="center"/>
      <protection locked="0"/>
    </xf>
    <xf numFmtId="1" fontId="2" fillId="8" borderId="3" xfId="1" applyNumberFormat="1" applyFont="1" applyFill="1" applyBorder="1" applyAlignment="1" applyProtection="1">
      <alignment horizontal="center"/>
      <protection locked="0"/>
    </xf>
    <xf numFmtId="164" fontId="2" fillId="8" borderId="39" xfId="1" applyFont="1" applyFill="1" applyBorder="1" applyAlignment="1" applyProtection="1">
      <alignment horizontal="center"/>
      <protection locked="0"/>
    </xf>
    <xf numFmtId="0" fontId="3" fillId="8" borderId="3" xfId="0" applyFont="1" applyFill="1" applyBorder="1" applyAlignment="1" applyProtection="1">
      <alignment horizontal="left" indent="3"/>
      <protection locked="0"/>
    </xf>
    <xf numFmtId="0" fontId="3" fillId="8" borderId="26" xfId="0" applyFont="1" applyFill="1" applyBorder="1" applyProtection="1">
      <protection locked="0"/>
    </xf>
    <xf numFmtId="164" fontId="2" fillId="8" borderId="1" xfId="1" applyFont="1" applyFill="1" applyBorder="1" applyAlignment="1" applyProtection="1">
      <alignment horizontal="center"/>
    </xf>
    <xf numFmtId="168" fontId="2" fillId="8" borderId="1" xfId="1" applyNumberFormat="1" applyFont="1" applyFill="1" applyBorder="1" applyAlignment="1" applyProtection="1">
      <alignment horizontal="center"/>
    </xf>
    <xf numFmtId="164" fontId="2" fillId="8" borderId="26" xfId="1" applyFont="1" applyFill="1" applyBorder="1" applyAlignment="1" applyProtection="1">
      <alignment horizontal="center"/>
    </xf>
    <xf numFmtId="164" fontId="2" fillId="8" borderId="39" xfId="1" applyFont="1" applyFill="1" applyBorder="1" applyAlignment="1" applyProtection="1">
      <alignment horizontal="center"/>
    </xf>
    <xf numFmtId="0" fontId="3" fillId="8" borderId="3" xfId="0" applyFont="1" applyFill="1" applyBorder="1" applyAlignment="1">
      <alignment horizontal="left" indent="3"/>
    </xf>
    <xf numFmtId="0" fontId="3" fillId="8" borderId="2" xfId="0" applyFont="1" applyFill="1" applyBorder="1"/>
    <xf numFmtId="0" fontId="2" fillId="8" borderId="3" xfId="0" applyFont="1" applyFill="1" applyBorder="1" applyAlignment="1">
      <alignment horizontal="center"/>
    </xf>
    <xf numFmtId="164" fontId="3" fillId="8" borderId="26" xfId="1" applyFont="1" applyFill="1" applyBorder="1" applyAlignment="1" applyProtection="1">
      <alignment horizontal="center"/>
    </xf>
    <xf numFmtId="1" fontId="2" fillId="8" borderId="3" xfId="1" applyNumberFormat="1" applyFont="1" applyFill="1" applyBorder="1" applyAlignment="1" applyProtection="1">
      <alignment horizontal="center"/>
    </xf>
    <xf numFmtId="164" fontId="3" fillId="8" borderId="39" xfId="1" applyFont="1" applyFill="1" applyBorder="1" applyAlignment="1" applyProtection="1">
      <alignment horizontal="center"/>
    </xf>
    <xf numFmtId="0" fontId="3" fillId="8" borderId="2" xfId="0" applyFont="1" applyFill="1" applyBorder="1" applyProtection="1">
      <protection locked="0"/>
    </xf>
    <xf numFmtId="0" fontId="2" fillId="7" borderId="27" xfId="0" applyFont="1" applyFill="1" applyBorder="1" applyAlignment="1" applyProtection="1">
      <alignment horizontal="left" indent="1"/>
      <protection locked="0"/>
    </xf>
    <xf numFmtId="0" fontId="2" fillId="7" borderId="1" xfId="0" applyFont="1" applyFill="1" applyBorder="1" applyAlignment="1" applyProtection="1">
      <alignment horizontal="left" indent="1"/>
      <protection locked="0"/>
    </xf>
    <xf numFmtId="2" fontId="2" fillId="0" borderId="8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1" fontId="2" fillId="0" borderId="7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4" fontId="2" fillId="0" borderId="75" xfId="1" applyFont="1" applyFill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9" fillId="0" borderId="3" xfId="1" applyNumberFormat="1" applyFont="1" applyFill="1" applyBorder="1" applyAlignment="1" applyProtection="1">
      <alignment horizontal="center"/>
      <protection locked="0"/>
    </xf>
    <xf numFmtId="0" fontId="10" fillId="8" borderId="26" xfId="0" applyFont="1" applyFill="1" applyBorder="1" applyAlignment="1" applyProtection="1">
      <alignment horizontal="left"/>
      <protection locked="0"/>
    </xf>
    <xf numFmtId="169" fontId="2" fillId="0" borderId="1" xfId="0" applyNumberFormat="1" applyFont="1" applyBorder="1" applyAlignment="1" applyProtection="1">
      <alignment horizontal="center"/>
      <protection locked="0"/>
    </xf>
    <xf numFmtId="169" fontId="2" fillId="0" borderId="3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0" borderId="1" xfId="0" applyFont="1" applyBorder="1"/>
    <xf numFmtId="165" fontId="3" fillId="0" borderId="0" xfId="0" applyNumberFormat="1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1" fontId="2" fillId="2" borderId="62" xfId="0" applyNumberFormat="1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3" fillId="4" borderId="3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3" fillId="2" borderId="18" xfId="0" applyFont="1" applyFill="1" applyBorder="1" applyAlignment="1">
      <alignment horizontal="center"/>
    </xf>
    <xf numFmtId="0" fontId="3" fillId="2" borderId="55" xfId="0" applyFont="1" applyFill="1" applyBorder="1"/>
    <xf numFmtId="0" fontId="3" fillId="2" borderId="18" xfId="0" applyFont="1" applyFill="1" applyBorder="1"/>
    <xf numFmtId="0" fontId="3" fillId="2" borderId="1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48" xfId="0" applyNumberFormat="1" applyFont="1" applyBorder="1" applyAlignment="1">
      <alignment horizontal="center"/>
    </xf>
    <xf numFmtId="1" fontId="2" fillId="0" borderId="45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164" fontId="2" fillId="0" borderId="41" xfId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1" xfId="0" applyFont="1" applyFill="1" applyBorder="1" applyAlignment="1">
      <alignment horizontal="left"/>
    </xf>
    <xf numFmtId="0" fontId="2" fillId="2" borderId="3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1" fontId="2" fillId="0" borderId="1" xfId="0" applyNumberFormat="1" applyFont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3" fillId="5" borderId="15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4" fontId="1" fillId="0" borderId="0" xfId="1" applyFont="1" applyProtection="1">
      <protection locked="0"/>
    </xf>
    <xf numFmtId="164" fontId="1" fillId="0" borderId="0" xfId="1" applyFont="1" applyProtection="1"/>
    <xf numFmtId="1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8" borderId="3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57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0" borderId="19" xfId="0" applyNumberFormat="1" applyFont="1" applyBorder="1" applyAlignment="1" applyProtection="1">
      <alignment horizontal="center"/>
      <protection locked="0"/>
    </xf>
    <xf numFmtId="0" fontId="11" fillId="6" borderId="2" xfId="0" applyFont="1" applyFill="1" applyBorder="1"/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3" xfId="1" applyNumberFormat="1" applyFont="1" applyFill="1" applyBorder="1" applyAlignment="1" applyProtection="1">
      <alignment horizontal="center"/>
      <protection locked="0"/>
    </xf>
    <xf numFmtId="0" fontId="13" fillId="8" borderId="26" xfId="0" applyFont="1" applyFill="1" applyBorder="1" applyAlignment="1" applyProtection="1">
      <alignment horizontal="left"/>
      <protection locked="0"/>
    </xf>
    <xf numFmtId="0" fontId="6" fillId="6" borderId="4" xfId="0" applyFont="1" applyFill="1" applyBorder="1" applyProtection="1">
      <protection locked="0"/>
    </xf>
    <xf numFmtId="0" fontId="6" fillId="6" borderId="3" xfId="0" applyFont="1" applyFill="1" applyBorder="1" applyAlignment="1" applyProtection="1">
      <alignment horizontal="left" indent="1"/>
      <protection locked="0"/>
    </xf>
    <xf numFmtId="0" fontId="6" fillId="6" borderId="26" xfId="0" applyFont="1" applyFill="1" applyBorder="1" applyProtection="1">
      <protection locked="0"/>
    </xf>
    <xf numFmtId="0" fontId="3" fillId="5" borderId="61" xfId="0" applyFont="1" applyFill="1" applyBorder="1" applyAlignment="1">
      <alignment horizontal="center"/>
    </xf>
    <xf numFmtId="164" fontId="3" fillId="5" borderId="69" xfId="1" applyFont="1" applyFill="1" applyBorder="1" applyAlignment="1" applyProtection="1">
      <alignment horizontal="center"/>
    </xf>
    <xf numFmtId="164" fontId="3" fillId="2" borderId="2" xfId="1" applyFont="1" applyFill="1" applyBorder="1" applyAlignment="1" applyProtection="1">
      <alignment horizontal="center"/>
      <protection locked="0"/>
    </xf>
    <xf numFmtId="164" fontId="2" fillId="4" borderId="2" xfId="1" applyFont="1" applyFill="1" applyBorder="1" applyAlignment="1" applyProtection="1">
      <alignment horizontal="center"/>
    </xf>
    <xf numFmtId="169" fontId="2" fillId="0" borderId="3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64" fontId="2" fillId="4" borderId="38" xfId="1" applyFont="1" applyFill="1" applyBorder="1" applyAlignment="1" applyProtection="1">
      <alignment horizontal="center"/>
    </xf>
    <xf numFmtId="164" fontId="2" fillId="4" borderId="42" xfId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left" indent="1"/>
      <protection locked="0"/>
    </xf>
    <xf numFmtId="0" fontId="2" fillId="0" borderId="26" xfId="0" applyFont="1" applyBorder="1" applyAlignment="1" applyProtection="1">
      <alignment horizontal="left" indent="2"/>
      <protection locked="0"/>
    </xf>
    <xf numFmtId="0" fontId="2" fillId="0" borderId="26" xfId="0" applyFont="1" applyBorder="1" applyAlignment="1" applyProtection="1">
      <alignment horizontal="left" vertical="top" wrapText="1" indent="1"/>
      <protection locked="0"/>
    </xf>
    <xf numFmtId="0" fontId="2" fillId="0" borderId="26" xfId="0" applyFont="1" applyBorder="1" applyAlignment="1" applyProtection="1">
      <alignment horizontal="left" wrapText="1" indent="1"/>
      <protection locked="0"/>
    </xf>
    <xf numFmtId="0" fontId="12" fillId="0" borderId="26" xfId="0" applyFont="1" applyBorder="1" applyAlignment="1" applyProtection="1">
      <alignment horizontal="left" indent="1"/>
      <protection locked="0"/>
    </xf>
    <xf numFmtId="0" fontId="9" fillId="0" borderId="26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18" xfId="0" applyFont="1" applyBorder="1" applyAlignment="1" applyProtection="1">
      <alignment horizontal="left" indent="1"/>
      <protection locked="0"/>
    </xf>
    <xf numFmtId="0" fontId="2" fillId="0" borderId="38" xfId="0" applyFont="1" applyBorder="1" applyAlignment="1" applyProtection="1">
      <alignment horizontal="left" indent="1"/>
      <protection locked="0"/>
    </xf>
    <xf numFmtId="164" fontId="2" fillId="9" borderId="1" xfId="1" applyFont="1" applyFill="1" applyBorder="1" applyAlignment="1" applyProtection="1">
      <alignment horizontal="center"/>
      <protection locked="0"/>
    </xf>
    <xf numFmtId="0" fontId="2" fillId="9" borderId="4" xfId="0" applyFont="1" applyFill="1" applyBorder="1" applyAlignment="1" applyProtection="1">
      <alignment horizontal="center"/>
      <protection locked="0"/>
    </xf>
    <xf numFmtId="1" fontId="2" fillId="9" borderId="1" xfId="0" applyNumberFormat="1" applyFont="1" applyFill="1" applyBorder="1" applyAlignment="1" applyProtection="1">
      <alignment horizontal="center"/>
      <protection locked="0"/>
    </xf>
    <xf numFmtId="164" fontId="2" fillId="9" borderId="1" xfId="1" applyFont="1" applyFill="1" applyBorder="1" applyAlignment="1" applyProtection="1">
      <alignment horizontal="center"/>
    </xf>
    <xf numFmtId="168" fontId="2" fillId="9" borderId="1" xfId="1" applyNumberFormat="1" applyFont="1" applyFill="1" applyBorder="1" applyAlignment="1" applyProtection="1">
      <alignment horizontal="center"/>
    </xf>
    <xf numFmtId="164" fontId="2" fillId="9" borderId="2" xfId="1" applyFont="1" applyFill="1" applyBorder="1" applyAlignment="1" applyProtection="1">
      <alignment horizontal="center"/>
    </xf>
    <xf numFmtId="1" fontId="2" fillId="9" borderId="3" xfId="1" applyNumberFormat="1" applyFont="1" applyFill="1" applyBorder="1" applyAlignment="1" applyProtection="1">
      <alignment horizontal="center"/>
      <protection locked="0"/>
    </xf>
    <xf numFmtId="164" fontId="2" fillId="9" borderId="26" xfId="1" applyFont="1" applyFill="1" applyBorder="1" applyAlignment="1" applyProtection="1">
      <alignment horizontal="center"/>
    </xf>
    <xf numFmtId="164" fontId="2" fillId="9" borderId="39" xfId="1" applyFont="1" applyFill="1" applyBorder="1" applyAlignment="1" applyProtection="1">
      <alignment horizontal="center"/>
    </xf>
    <xf numFmtId="0" fontId="10" fillId="9" borderId="26" xfId="0" applyFont="1" applyFill="1" applyBorder="1" applyAlignment="1" applyProtection="1">
      <alignment horizontal="left"/>
      <protection locked="0"/>
    </xf>
    <xf numFmtId="0" fontId="2" fillId="0" borderId="73" xfId="0" applyFont="1" applyBorder="1" applyAlignment="1" applyProtection="1">
      <alignment horizontal="left" indent="1"/>
      <protection locked="0"/>
    </xf>
    <xf numFmtId="168" fontId="2" fillId="0" borderId="1" xfId="1" applyNumberFormat="1" applyFont="1" applyFill="1" applyBorder="1" applyAlignment="1" applyProtection="1">
      <alignment horizontal="center"/>
      <protection locked="0"/>
    </xf>
    <xf numFmtId="164" fontId="3" fillId="0" borderId="26" xfId="1" applyFont="1" applyFill="1" applyBorder="1" applyAlignment="1" applyProtection="1">
      <alignment horizontal="center"/>
      <protection locked="0"/>
    </xf>
    <xf numFmtId="164" fontId="3" fillId="0" borderId="39" xfId="1" applyFont="1" applyFill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left" indent="1"/>
      <protection locked="0"/>
    </xf>
    <xf numFmtId="0" fontId="2" fillId="0" borderId="60" xfId="0" applyFont="1" applyBorder="1" applyAlignment="1" applyProtection="1">
      <alignment horizontal="left" indent="1"/>
      <protection locked="0"/>
    </xf>
    <xf numFmtId="164" fontId="3" fillId="0" borderId="2" xfId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left" vertical="top" indent="1"/>
      <protection hidden="1"/>
    </xf>
    <xf numFmtId="0" fontId="2" fillId="9" borderId="2" xfId="0" applyFont="1" applyFill="1" applyBorder="1" applyAlignment="1" applyProtection="1">
      <alignment horizontal="left" indent="1"/>
      <protection locked="0"/>
    </xf>
    <xf numFmtId="0" fontId="3" fillId="9" borderId="2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 vertical="top"/>
      <protection hidden="1"/>
    </xf>
    <xf numFmtId="0" fontId="6" fillId="3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left"/>
      <protection hidden="1"/>
    </xf>
    <xf numFmtId="0" fontId="5" fillId="5" borderId="1" xfId="0" applyFont="1" applyFill="1" applyBorder="1" applyProtection="1">
      <protection hidden="1"/>
    </xf>
    <xf numFmtId="166" fontId="6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top"/>
      <protection hidden="1"/>
    </xf>
    <xf numFmtId="0" fontId="3" fillId="5" borderId="2" xfId="0" applyFont="1" applyFill="1" applyBorder="1" applyAlignment="1" applyProtection="1">
      <alignment horizontal="left" vertical="top"/>
      <protection hidden="1"/>
    </xf>
    <xf numFmtId="0" fontId="3" fillId="5" borderId="44" xfId="0" applyFont="1" applyFill="1" applyBorder="1" applyAlignment="1" applyProtection="1">
      <alignment horizontal="left" vertical="top"/>
      <protection hidden="1"/>
    </xf>
    <xf numFmtId="0" fontId="3" fillId="5" borderId="4" xfId="0" applyFont="1" applyFill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2" borderId="46" xfId="0" applyFont="1" applyFill="1" applyBorder="1" applyAlignment="1">
      <alignment horizontal="center" vertical="top" wrapText="1"/>
    </xf>
    <xf numFmtId="0" fontId="3" fillId="2" borderId="47" xfId="0" applyFont="1" applyFill="1" applyBorder="1" applyAlignment="1">
      <alignment horizontal="center" vertical="top" wrapText="1"/>
    </xf>
    <xf numFmtId="0" fontId="3" fillId="2" borderId="6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57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9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69" xfId="0" applyBorder="1"/>
    <xf numFmtId="0" fontId="3" fillId="2" borderId="52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58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62" xfId="0" applyFont="1" applyBorder="1"/>
    <xf numFmtId="0" fontId="3" fillId="0" borderId="63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18" xfId="0" applyFont="1" applyBorder="1"/>
    <xf numFmtId="0" fontId="3" fillId="0" borderId="19" xfId="0" applyFont="1" applyBorder="1"/>
    <xf numFmtId="0" fontId="3" fillId="2" borderId="63" xfId="0" applyFont="1" applyFill="1" applyBorder="1" applyAlignment="1">
      <alignment horizontal="left"/>
    </xf>
    <xf numFmtId="0" fontId="3" fillId="2" borderId="6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3" fillId="8" borderId="63" xfId="0" applyFont="1" applyFill="1" applyBorder="1" applyAlignment="1">
      <alignment horizontal="left"/>
    </xf>
    <xf numFmtId="0" fontId="3" fillId="8" borderId="64" xfId="0" applyFont="1" applyFill="1" applyBorder="1" applyAlignment="1">
      <alignment horizontal="left"/>
    </xf>
    <xf numFmtId="0" fontId="3" fillId="8" borderId="19" xfId="0" applyFont="1" applyFill="1" applyBorder="1" applyAlignment="1">
      <alignment horizontal="left"/>
    </xf>
    <xf numFmtId="0" fontId="3" fillId="8" borderId="38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K20"/>
  <sheetViews>
    <sheetView zoomScaleNormal="100" zoomScaleSheetLayoutView="90" workbookViewId="0">
      <selection activeCell="D25" sqref="D25"/>
    </sheetView>
  </sheetViews>
  <sheetFormatPr defaultColWidth="9.33203125" defaultRowHeight="12.5" x14ac:dyDescent="0.25"/>
  <cols>
    <col min="1" max="1" width="1.6640625" style="55" customWidth="1"/>
    <col min="2" max="2" width="3.6640625" style="55" customWidth="1"/>
    <col min="3" max="3" width="37.77734375" style="55" bestFit="1" customWidth="1"/>
    <col min="4" max="4" width="22.44140625" style="55" customWidth="1"/>
    <col min="5" max="5" width="69" style="55" customWidth="1"/>
    <col min="6" max="6" width="3.6640625" style="55" customWidth="1"/>
    <col min="7" max="7" width="1.6640625" style="55" customWidth="1"/>
    <col min="8" max="8" width="29" style="55" bestFit="1" customWidth="1"/>
    <col min="9" max="9" width="9" style="55" bestFit="1" customWidth="1"/>
    <col min="10" max="10" width="5.33203125" style="55" bestFit="1" customWidth="1"/>
    <col min="11" max="12" width="14.109375" style="55" bestFit="1" customWidth="1"/>
    <col min="13" max="16384" width="9.33203125" style="55"/>
  </cols>
  <sheetData>
    <row r="1" spans="2:11" ht="13" thickBot="1" x14ac:dyDescent="0.3"/>
    <row r="2" spans="2:11" ht="13" thickTop="1" x14ac:dyDescent="0.25">
      <c r="B2" s="56"/>
      <c r="C2" s="57"/>
      <c r="D2" s="57"/>
      <c r="E2" s="57"/>
      <c r="F2" s="58"/>
    </row>
    <row r="3" spans="2:11" ht="14" x14ac:dyDescent="0.3">
      <c r="B3" s="59"/>
      <c r="C3" s="60" t="s">
        <v>0</v>
      </c>
      <c r="D3" s="334" t="s">
        <v>1</v>
      </c>
      <c r="E3" s="334"/>
      <c r="F3" s="61"/>
    </row>
    <row r="4" spans="2:11" ht="20" x14ac:dyDescent="0.4">
      <c r="B4" s="59"/>
      <c r="C4" s="60" t="s">
        <v>2</v>
      </c>
      <c r="D4" s="335" t="s">
        <v>3</v>
      </c>
      <c r="E4" s="335"/>
      <c r="F4" s="61"/>
      <c r="K4" s="131"/>
    </row>
    <row r="5" spans="2:11" ht="14" x14ac:dyDescent="0.3">
      <c r="B5" s="59"/>
      <c r="C5" s="60" t="s">
        <v>4</v>
      </c>
      <c r="D5" s="336" t="s">
        <v>5</v>
      </c>
      <c r="E5" s="336"/>
      <c r="F5" s="61"/>
    </row>
    <row r="6" spans="2:11" ht="14" x14ac:dyDescent="0.3">
      <c r="B6" s="59"/>
      <c r="C6" s="60" t="s">
        <v>6</v>
      </c>
      <c r="D6" s="334">
        <v>0.1</v>
      </c>
      <c r="E6" s="334"/>
      <c r="F6" s="61"/>
    </row>
    <row r="7" spans="2:11" ht="14" x14ac:dyDescent="0.3">
      <c r="B7" s="59"/>
      <c r="C7" s="60" t="s">
        <v>7</v>
      </c>
      <c r="D7" s="337">
        <v>45538</v>
      </c>
      <c r="E7" s="337"/>
      <c r="F7" s="61"/>
    </row>
    <row r="8" spans="2:11" ht="13" thickBot="1" x14ac:dyDescent="0.3">
      <c r="B8" s="59"/>
      <c r="F8" s="61"/>
    </row>
    <row r="9" spans="2:11" ht="13" thickTop="1" x14ac:dyDescent="0.25">
      <c r="B9" s="56"/>
      <c r="C9" s="57"/>
      <c r="D9" s="57"/>
      <c r="E9" s="57"/>
      <c r="F9" s="58"/>
    </row>
    <row r="10" spans="2:11" ht="13" x14ac:dyDescent="0.25">
      <c r="B10" s="59"/>
      <c r="C10" s="339" t="s">
        <v>8</v>
      </c>
      <c r="D10" s="340"/>
      <c r="E10" s="341"/>
      <c r="F10" s="61"/>
    </row>
    <row r="11" spans="2:11" x14ac:dyDescent="0.25">
      <c r="B11" s="59"/>
      <c r="C11" s="62" t="s">
        <v>9</v>
      </c>
      <c r="D11" s="338" t="s">
        <v>10</v>
      </c>
      <c r="E11" s="338"/>
      <c r="F11" s="61"/>
    </row>
    <row r="12" spans="2:11" x14ac:dyDescent="0.25">
      <c r="B12" s="59"/>
      <c r="C12" s="62" t="s">
        <v>11</v>
      </c>
      <c r="D12" s="342" t="s">
        <v>12</v>
      </c>
      <c r="E12" s="343"/>
      <c r="F12" s="61"/>
    </row>
    <row r="13" spans="2:11" x14ac:dyDescent="0.25">
      <c r="B13" s="59"/>
      <c r="C13" s="62" t="s">
        <v>13</v>
      </c>
      <c r="D13" s="342" t="s">
        <v>14</v>
      </c>
      <c r="E13" s="343"/>
      <c r="F13" s="61"/>
    </row>
    <row r="14" spans="2:11" x14ac:dyDescent="0.25">
      <c r="B14" s="59"/>
      <c r="C14" s="62" t="s">
        <v>170</v>
      </c>
      <c r="D14" s="342" t="s">
        <v>15</v>
      </c>
      <c r="E14" s="343"/>
      <c r="F14" s="61"/>
    </row>
    <row r="15" spans="2:11" x14ac:dyDescent="0.25">
      <c r="B15" s="59"/>
      <c r="C15" s="62" t="s">
        <v>16</v>
      </c>
      <c r="D15" s="338" t="s">
        <v>17</v>
      </c>
      <c r="E15" s="338"/>
      <c r="F15" s="61"/>
    </row>
    <row r="16" spans="2:11" x14ac:dyDescent="0.25">
      <c r="B16" s="59"/>
      <c r="C16" s="62" t="s">
        <v>18</v>
      </c>
      <c r="D16" s="338" t="s">
        <v>19</v>
      </c>
      <c r="E16" s="338"/>
      <c r="F16" s="61"/>
    </row>
    <row r="17" spans="2:6" x14ac:dyDescent="0.25">
      <c r="B17" s="59"/>
      <c r="C17" s="330" t="s">
        <v>20</v>
      </c>
      <c r="D17" s="333" t="s">
        <v>169</v>
      </c>
      <c r="E17" s="333"/>
      <c r="F17" s="61"/>
    </row>
    <row r="18" spans="2:6" x14ac:dyDescent="0.25">
      <c r="B18" s="59"/>
      <c r="C18" s="330" t="s">
        <v>21</v>
      </c>
      <c r="D18" s="333" t="s">
        <v>168</v>
      </c>
      <c r="E18" s="333"/>
      <c r="F18" s="61"/>
    </row>
    <row r="19" spans="2:6" ht="13" thickBot="1" x14ac:dyDescent="0.3">
      <c r="B19" s="63"/>
      <c r="C19" s="64"/>
      <c r="D19" s="64"/>
      <c r="E19" s="64"/>
      <c r="F19" s="65"/>
    </row>
    <row r="20" spans="2:6" ht="6.75" customHeight="1" thickTop="1" x14ac:dyDescent="0.25">
      <c r="B20" s="57"/>
      <c r="C20" s="66"/>
      <c r="D20" s="66"/>
      <c r="E20" s="66"/>
      <c r="F20" s="57"/>
    </row>
  </sheetData>
  <sheetProtection selectLockedCells="1"/>
  <mergeCells count="14">
    <mergeCell ref="D18:E18"/>
    <mergeCell ref="D3:E3"/>
    <mergeCell ref="D4:E4"/>
    <mergeCell ref="D5:E5"/>
    <mergeCell ref="D6:E6"/>
    <mergeCell ref="D7:E7"/>
    <mergeCell ref="D15:E15"/>
    <mergeCell ref="D16:E16"/>
    <mergeCell ref="D17:E17"/>
    <mergeCell ref="C10:E10"/>
    <mergeCell ref="D11:E11"/>
    <mergeCell ref="D12:E12"/>
    <mergeCell ref="D13:E13"/>
    <mergeCell ref="D14:E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tabColor rgb="FF00B050"/>
  </sheetPr>
  <dimension ref="A1:N105"/>
  <sheetViews>
    <sheetView showGridLines="0" zoomScale="80" zoomScaleNormal="80" workbookViewId="0">
      <selection activeCell="J31" sqref="J31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135</v>
      </c>
      <c r="B1" s="367"/>
      <c r="C1"/>
      <c r="D1"/>
      <c r="E1"/>
      <c r="J1"/>
    </row>
    <row r="2" spans="1:12" customFormat="1" ht="13" x14ac:dyDescent="0.3">
      <c r="A2" s="367" t="s">
        <v>23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62</v>
      </c>
      <c r="C5" s="266"/>
      <c r="D5" s="266"/>
      <c r="E5" s="3"/>
      <c r="F5" s="16"/>
      <c r="G5" s="16"/>
      <c r="H5" s="241"/>
      <c r="I5" s="241"/>
      <c r="J5" s="3"/>
      <c r="K5" s="3"/>
      <c r="L5" s="3"/>
    </row>
    <row r="6" spans="1:12" customFormat="1" ht="13" x14ac:dyDescent="0.3">
      <c r="A6" s="240" t="s">
        <v>27</v>
      </c>
      <c r="B6" s="138" t="s">
        <v>63</v>
      </c>
      <c r="C6" s="266"/>
      <c r="D6" s="266"/>
      <c r="E6" s="3"/>
      <c r="F6" s="16"/>
      <c r="G6" s="16"/>
      <c r="H6" s="241"/>
      <c r="I6" s="241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16"/>
      <c r="G7" s="16"/>
      <c r="H7" s="241"/>
      <c r="I7" s="241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  <c r="D8" s="266"/>
      <c r="E8" s="3"/>
      <c r="F8" s="16"/>
      <c r="G8" s="16"/>
      <c r="H8" s="241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3.4" customHeight="1" x14ac:dyDescent="0.2">
      <c r="A12" s="347" t="s">
        <v>33</v>
      </c>
      <c r="B12" s="344" t="s">
        <v>34</v>
      </c>
      <c r="C12" s="347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348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392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38" t="str">
        <f>B5</f>
        <v>G4</v>
      </c>
      <c r="B15" s="42" t="str">
        <f>B6</f>
        <v>MISCELLANEOUS</v>
      </c>
      <c r="C15" s="41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50" x14ac:dyDescent="0.3">
      <c r="A16" s="19"/>
      <c r="B16" s="21" t="s">
        <v>136</v>
      </c>
      <c r="C16" s="22"/>
      <c r="D16" s="283"/>
      <c r="E16" s="17"/>
      <c r="F16" s="148"/>
      <c r="G16" s="149"/>
      <c r="H16" s="150"/>
      <c r="I16" s="28"/>
      <c r="J16" s="17"/>
      <c r="K16" s="150"/>
      <c r="L16" s="152"/>
    </row>
    <row r="17" spans="1:12" customFormat="1" ht="13" x14ac:dyDescent="0.3">
      <c r="A17" s="285"/>
      <c r="B17" s="20" t="s">
        <v>137</v>
      </c>
      <c r="C17" s="22"/>
      <c r="D17" s="283"/>
      <c r="E17" s="17"/>
      <c r="F17" s="148"/>
      <c r="G17" s="149"/>
      <c r="H17" s="150"/>
      <c r="I17" s="28"/>
      <c r="J17" s="17"/>
      <c r="K17" s="150"/>
      <c r="L17" s="152"/>
    </row>
    <row r="18" spans="1:12" customFormat="1" ht="13" x14ac:dyDescent="0.3">
      <c r="A18" s="10"/>
      <c r="B18" s="7"/>
      <c r="C18" s="10"/>
      <c r="D18" s="49"/>
      <c r="E18" s="6"/>
      <c r="F18" s="153"/>
      <c r="G18" s="156"/>
      <c r="H18" s="161"/>
      <c r="I18" s="29"/>
      <c r="J18" s="6"/>
      <c r="K18" s="161"/>
      <c r="L18" s="162"/>
    </row>
    <row r="19" spans="1:12" customFormat="1" ht="13" x14ac:dyDescent="0.3">
      <c r="A19" s="199">
        <v>4.0999999999999996</v>
      </c>
      <c r="B19" s="226"/>
      <c r="C19" s="192"/>
      <c r="D19" s="193"/>
      <c r="E19" s="194"/>
      <c r="F19" s="195"/>
      <c r="G19" s="195"/>
      <c r="H19" s="196"/>
      <c r="I19" s="197"/>
      <c r="J19" s="194"/>
      <c r="K19" s="196"/>
      <c r="L19" s="198"/>
    </row>
    <row r="20" spans="1:12" customFormat="1" ht="12.5" x14ac:dyDescent="0.25">
      <c r="A20" s="10"/>
      <c r="B20" s="11"/>
      <c r="C20" s="10" t="str">
        <f t="shared" ref="C20:C40" si="0">$B$7</f>
        <v>FC</v>
      </c>
      <c r="D20" s="49"/>
      <c r="E20" s="6"/>
      <c r="F20" s="36">
        <f t="shared" ref="F20:F40" si="1">D20*E20</f>
        <v>0</v>
      </c>
      <c r="G20" s="37">
        <f t="shared" ref="G20:G40" si="2">$B$8</f>
        <v>0.1</v>
      </c>
      <c r="H20" s="51">
        <f t="shared" ref="H20:H40" si="3">IF(G20&lt;&gt;0,F20/G20,0)</f>
        <v>0</v>
      </c>
      <c r="I20" s="29"/>
      <c r="J20" s="6"/>
      <c r="K20" s="51">
        <f t="shared" ref="K20:K40" si="4">I20*J20</f>
        <v>0</v>
      </c>
      <c r="L20" s="143">
        <f t="shared" ref="L20:L40" si="5">IF(OR(J20&gt;0,H20&gt;0),H20+K20,0)</f>
        <v>0</v>
      </c>
    </row>
    <row r="21" spans="1:12" customFormat="1" ht="12.5" x14ac:dyDescent="0.25">
      <c r="A21" s="10"/>
      <c r="B21" s="11"/>
      <c r="C21" s="10" t="str">
        <f t="shared" si="0"/>
        <v>FC</v>
      </c>
      <c r="D21" s="49"/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9"/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11"/>
      <c r="C22" s="10" t="str">
        <f t="shared" si="0"/>
        <v>FC</v>
      </c>
      <c r="D22" s="49"/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29"/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10"/>
      <c r="B23" s="11"/>
      <c r="C23" s="10" t="str">
        <f t="shared" si="0"/>
        <v>FC</v>
      </c>
      <c r="D23" s="49"/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/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10"/>
      <c r="B24" s="11"/>
      <c r="C24" s="10" t="str">
        <f t="shared" si="0"/>
        <v>FC</v>
      </c>
      <c r="D24" s="49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9"/>
      <c r="J24" s="6"/>
      <c r="K24" s="51">
        <f t="shared" si="4"/>
        <v>0</v>
      </c>
      <c r="L24" s="143">
        <f t="shared" si="5"/>
        <v>0</v>
      </c>
    </row>
    <row r="25" spans="1:12" customFormat="1" ht="12.5" x14ac:dyDescent="0.25">
      <c r="A25" s="10"/>
      <c r="B25" s="11"/>
      <c r="C25" s="10" t="str">
        <f t="shared" si="0"/>
        <v>FC</v>
      </c>
      <c r="D25" s="49"/>
      <c r="E25" s="6"/>
      <c r="F25" s="36">
        <f t="shared" si="1"/>
        <v>0</v>
      </c>
      <c r="G25" s="37">
        <f t="shared" si="2"/>
        <v>0.1</v>
      </c>
      <c r="H25" s="51">
        <f t="shared" si="3"/>
        <v>0</v>
      </c>
      <c r="I25" s="29"/>
      <c r="J25" s="6"/>
      <c r="K25" s="51">
        <f t="shared" si="4"/>
        <v>0</v>
      </c>
      <c r="L25" s="143">
        <f t="shared" si="5"/>
        <v>0</v>
      </c>
    </row>
    <row r="26" spans="1:12" customFormat="1" ht="12.5" x14ac:dyDescent="0.25">
      <c r="A26" s="10"/>
      <c r="B26" s="11"/>
      <c r="C26" s="10" t="str">
        <f t="shared" si="0"/>
        <v>FC</v>
      </c>
      <c r="D26" s="49"/>
      <c r="E26" s="6"/>
      <c r="F26" s="36">
        <f t="shared" si="1"/>
        <v>0</v>
      </c>
      <c r="G26" s="37">
        <f t="shared" si="2"/>
        <v>0.1</v>
      </c>
      <c r="H26" s="51">
        <f t="shared" si="3"/>
        <v>0</v>
      </c>
      <c r="I26" s="29"/>
      <c r="J26" s="6"/>
      <c r="K26" s="51">
        <f t="shared" si="4"/>
        <v>0</v>
      </c>
      <c r="L26" s="143">
        <f t="shared" si="5"/>
        <v>0</v>
      </c>
    </row>
    <row r="27" spans="1:12" customFormat="1" ht="12.5" x14ac:dyDescent="0.25">
      <c r="A27" s="10"/>
      <c r="B27" s="11"/>
      <c r="C27" s="10" t="str">
        <f t="shared" si="0"/>
        <v>FC</v>
      </c>
      <c r="D27" s="49"/>
      <c r="E27" s="6"/>
      <c r="F27" s="36">
        <f t="shared" si="1"/>
        <v>0</v>
      </c>
      <c r="G27" s="37">
        <f t="shared" si="2"/>
        <v>0.1</v>
      </c>
      <c r="H27" s="51">
        <f t="shared" si="3"/>
        <v>0</v>
      </c>
      <c r="I27" s="29"/>
      <c r="J27" s="6"/>
      <c r="K27" s="51">
        <f t="shared" si="4"/>
        <v>0</v>
      </c>
      <c r="L27" s="143">
        <f t="shared" si="5"/>
        <v>0</v>
      </c>
    </row>
    <row r="28" spans="1:12" customFormat="1" ht="12.5" x14ac:dyDescent="0.25">
      <c r="A28" s="10"/>
      <c r="B28" s="11"/>
      <c r="C28" s="10" t="str">
        <f t="shared" si="0"/>
        <v>FC</v>
      </c>
      <c r="D28" s="49"/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9"/>
      <c r="J28" s="6"/>
      <c r="K28" s="51">
        <f t="shared" si="4"/>
        <v>0</v>
      </c>
      <c r="L28" s="143">
        <f t="shared" si="5"/>
        <v>0</v>
      </c>
    </row>
    <row r="29" spans="1:12" customFormat="1" ht="12.5" x14ac:dyDescent="0.25">
      <c r="A29" s="10"/>
      <c r="B29" s="11"/>
      <c r="C29" s="10" t="str">
        <f t="shared" si="0"/>
        <v>FC</v>
      </c>
      <c r="D29" s="49"/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/>
      <c r="J29" s="6"/>
      <c r="K29" s="51">
        <f t="shared" si="4"/>
        <v>0</v>
      </c>
      <c r="L29" s="143">
        <f t="shared" si="5"/>
        <v>0</v>
      </c>
    </row>
    <row r="30" spans="1:12" customFormat="1" ht="12.5" x14ac:dyDescent="0.25">
      <c r="A30" s="10"/>
      <c r="B30" s="11"/>
      <c r="C30" s="10" t="str">
        <f t="shared" si="0"/>
        <v>FC</v>
      </c>
      <c r="D30" s="49"/>
      <c r="E30" s="6"/>
      <c r="F30" s="36">
        <f t="shared" si="1"/>
        <v>0</v>
      </c>
      <c r="G30" s="37">
        <f t="shared" si="2"/>
        <v>0.1</v>
      </c>
      <c r="H30" s="51">
        <f t="shared" si="3"/>
        <v>0</v>
      </c>
      <c r="I30" s="29"/>
      <c r="J30" s="6"/>
      <c r="K30" s="51">
        <f t="shared" si="4"/>
        <v>0</v>
      </c>
      <c r="L30" s="143">
        <f t="shared" si="5"/>
        <v>0</v>
      </c>
    </row>
    <row r="31" spans="1:12" customFormat="1" ht="12.5" x14ac:dyDescent="0.25">
      <c r="A31" s="10"/>
      <c r="B31" s="11"/>
      <c r="C31" s="10" t="str">
        <f t="shared" si="0"/>
        <v>FC</v>
      </c>
      <c r="D31" s="49"/>
      <c r="E31" s="6"/>
      <c r="F31" s="36">
        <f t="shared" si="1"/>
        <v>0</v>
      </c>
      <c r="G31" s="37">
        <f t="shared" si="2"/>
        <v>0.1</v>
      </c>
      <c r="H31" s="51">
        <f t="shared" si="3"/>
        <v>0</v>
      </c>
      <c r="I31" s="29"/>
      <c r="J31" s="6"/>
      <c r="K31" s="51">
        <f t="shared" si="4"/>
        <v>0</v>
      </c>
      <c r="L31" s="143">
        <f t="shared" si="5"/>
        <v>0</v>
      </c>
    </row>
    <row r="32" spans="1:12" customFormat="1" ht="12.5" x14ac:dyDescent="0.25">
      <c r="A32" s="10"/>
      <c r="B32" s="11"/>
      <c r="C32" s="10" t="str">
        <f t="shared" si="0"/>
        <v>FC</v>
      </c>
      <c r="D32" s="49"/>
      <c r="E32" s="6"/>
      <c r="F32" s="36">
        <f t="shared" si="1"/>
        <v>0</v>
      </c>
      <c r="G32" s="37">
        <f t="shared" si="2"/>
        <v>0.1</v>
      </c>
      <c r="H32" s="51">
        <f t="shared" si="3"/>
        <v>0</v>
      </c>
      <c r="I32" s="29"/>
      <c r="J32" s="6"/>
      <c r="K32" s="51">
        <f t="shared" si="4"/>
        <v>0</v>
      </c>
      <c r="L32" s="143">
        <f t="shared" si="5"/>
        <v>0</v>
      </c>
    </row>
    <row r="33" spans="1:14" customFormat="1" ht="12.5" x14ac:dyDescent="0.25">
      <c r="A33" s="10"/>
      <c r="B33" s="11"/>
      <c r="C33" s="10" t="str">
        <f t="shared" si="0"/>
        <v>FC</v>
      </c>
      <c r="D33" s="49"/>
      <c r="E33" s="6"/>
      <c r="F33" s="36">
        <f t="shared" si="1"/>
        <v>0</v>
      </c>
      <c r="G33" s="37">
        <f t="shared" si="2"/>
        <v>0.1</v>
      </c>
      <c r="H33" s="51">
        <f t="shared" si="3"/>
        <v>0</v>
      </c>
      <c r="I33" s="29"/>
      <c r="J33" s="6"/>
      <c r="K33" s="51">
        <f t="shared" si="4"/>
        <v>0</v>
      </c>
      <c r="L33" s="143">
        <f t="shared" si="5"/>
        <v>0</v>
      </c>
    </row>
    <row r="34" spans="1:14" customFormat="1" ht="12.5" x14ac:dyDescent="0.25">
      <c r="A34" s="10"/>
      <c r="B34" s="11"/>
      <c r="C34" s="10" t="str">
        <f t="shared" si="0"/>
        <v>FC</v>
      </c>
      <c r="D34" s="49"/>
      <c r="E34" s="6"/>
      <c r="F34" s="36">
        <f t="shared" si="1"/>
        <v>0</v>
      </c>
      <c r="G34" s="37">
        <f t="shared" si="2"/>
        <v>0.1</v>
      </c>
      <c r="H34" s="51">
        <f t="shared" si="3"/>
        <v>0</v>
      </c>
      <c r="I34" s="29"/>
      <c r="J34" s="6"/>
      <c r="K34" s="51">
        <f t="shared" si="4"/>
        <v>0</v>
      </c>
      <c r="L34" s="143">
        <f t="shared" si="5"/>
        <v>0</v>
      </c>
    </row>
    <row r="35" spans="1:14" customFormat="1" ht="12.5" x14ac:dyDescent="0.25">
      <c r="A35" s="10"/>
      <c r="B35" s="11"/>
      <c r="C35" s="10" t="str">
        <f t="shared" si="0"/>
        <v>FC</v>
      </c>
      <c r="D35" s="49"/>
      <c r="E35" s="6"/>
      <c r="F35" s="36">
        <f t="shared" si="1"/>
        <v>0</v>
      </c>
      <c r="G35" s="37">
        <f t="shared" si="2"/>
        <v>0.1</v>
      </c>
      <c r="H35" s="51">
        <f t="shared" si="3"/>
        <v>0</v>
      </c>
      <c r="I35" s="29"/>
      <c r="J35" s="6"/>
      <c r="K35" s="51">
        <f t="shared" si="4"/>
        <v>0</v>
      </c>
      <c r="L35" s="143">
        <f t="shared" si="5"/>
        <v>0</v>
      </c>
    </row>
    <row r="36" spans="1:14" customFormat="1" ht="12.5" x14ac:dyDescent="0.25">
      <c r="A36" s="10"/>
      <c r="B36" s="11"/>
      <c r="C36" s="10" t="str">
        <f t="shared" si="0"/>
        <v>FC</v>
      </c>
      <c r="D36" s="49"/>
      <c r="E36" s="6"/>
      <c r="F36" s="36">
        <f t="shared" si="1"/>
        <v>0</v>
      </c>
      <c r="G36" s="37">
        <f t="shared" si="2"/>
        <v>0.1</v>
      </c>
      <c r="H36" s="51">
        <f t="shared" si="3"/>
        <v>0</v>
      </c>
      <c r="I36" s="29"/>
      <c r="J36" s="6"/>
      <c r="K36" s="51">
        <f t="shared" si="4"/>
        <v>0</v>
      </c>
      <c r="L36" s="143">
        <f t="shared" si="5"/>
        <v>0</v>
      </c>
    </row>
    <row r="37" spans="1:14" customFormat="1" ht="12.5" x14ac:dyDescent="0.25">
      <c r="A37" s="10"/>
      <c r="B37" s="11"/>
      <c r="C37" s="10" t="str">
        <f t="shared" si="0"/>
        <v>FC</v>
      </c>
      <c r="D37" s="49"/>
      <c r="E37" s="6"/>
      <c r="F37" s="36">
        <f t="shared" si="1"/>
        <v>0</v>
      </c>
      <c r="G37" s="37">
        <f t="shared" si="2"/>
        <v>0.1</v>
      </c>
      <c r="H37" s="51">
        <f t="shared" si="3"/>
        <v>0</v>
      </c>
      <c r="I37" s="29"/>
      <c r="J37" s="6"/>
      <c r="K37" s="51">
        <f t="shared" si="4"/>
        <v>0</v>
      </c>
      <c r="L37" s="143">
        <f t="shared" si="5"/>
        <v>0</v>
      </c>
    </row>
    <row r="38" spans="1:14" customFormat="1" ht="12.5" x14ac:dyDescent="0.25">
      <c r="A38" s="10"/>
      <c r="B38" s="11"/>
      <c r="C38" s="10" t="str">
        <f t="shared" si="0"/>
        <v>FC</v>
      </c>
      <c r="D38" s="49"/>
      <c r="E38" s="6"/>
      <c r="F38" s="36">
        <f t="shared" si="1"/>
        <v>0</v>
      </c>
      <c r="G38" s="37">
        <f t="shared" si="2"/>
        <v>0.1</v>
      </c>
      <c r="H38" s="51">
        <f t="shared" si="3"/>
        <v>0</v>
      </c>
      <c r="I38" s="29"/>
      <c r="J38" s="6"/>
      <c r="K38" s="51">
        <f t="shared" si="4"/>
        <v>0</v>
      </c>
      <c r="L38" s="143">
        <f t="shared" si="5"/>
        <v>0</v>
      </c>
    </row>
    <row r="39" spans="1:14" customFormat="1" ht="12.5" x14ac:dyDescent="0.25">
      <c r="A39" s="10"/>
      <c r="B39" s="11"/>
      <c r="C39" s="10" t="str">
        <f t="shared" si="0"/>
        <v>FC</v>
      </c>
      <c r="D39" s="49"/>
      <c r="E39" s="6"/>
      <c r="F39" s="36">
        <f>D39*E39</f>
        <v>0</v>
      </c>
      <c r="G39" s="37">
        <f t="shared" si="2"/>
        <v>0.1</v>
      </c>
      <c r="H39" s="51">
        <f>IF(G39&lt;&gt;0,F39/G39,0)</f>
        <v>0</v>
      </c>
      <c r="I39" s="29"/>
      <c r="J39" s="6"/>
      <c r="K39" s="51">
        <f>I39*J39</f>
        <v>0</v>
      </c>
      <c r="L39" s="143">
        <f t="shared" si="5"/>
        <v>0</v>
      </c>
    </row>
    <row r="40" spans="1:14" customFormat="1" ht="12.5" x14ac:dyDescent="0.25">
      <c r="A40" s="10"/>
      <c r="B40" s="11"/>
      <c r="C40" s="10" t="str">
        <f t="shared" si="0"/>
        <v>FC</v>
      </c>
      <c r="D40" s="49"/>
      <c r="E40" s="6"/>
      <c r="F40" s="36">
        <f t="shared" si="1"/>
        <v>0</v>
      </c>
      <c r="G40" s="37">
        <f t="shared" si="2"/>
        <v>0.1</v>
      </c>
      <c r="H40" s="51">
        <f t="shared" si="3"/>
        <v>0</v>
      </c>
      <c r="I40" s="29"/>
      <c r="J40" s="6"/>
      <c r="K40" s="51">
        <f t="shared" si="4"/>
        <v>0</v>
      </c>
      <c r="L40" s="143">
        <f t="shared" si="5"/>
        <v>0</v>
      </c>
    </row>
    <row r="41" spans="1:14" customFormat="1" ht="13.5" thickBot="1" x14ac:dyDescent="0.35">
      <c r="A41" s="10"/>
      <c r="B41" s="11"/>
      <c r="C41" s="10"/>
      <c r="D41" s="49"/>
      <c r="E41" s="6"/>
      <c r="F41" s="36"/>
      <c r="G41" s="37"/>
      <c r="H41" s="144"/>
      <c r="I41" s="29"/>
      <c r="J41" s="6"/>
      <c r="K41" s="144"/>
      <c r="L41" s="145"/>
    </row>
    <row r="42" spans="1:14" customFormat="1" ht="13.5" thickBot="1" x14ac:dyDescent="0.35">
      <c r="A42" s="79"/>
      <c r="B42" s="78" t="str">
        <f>+"SUB-TOTAL:  "&amp;A15</f>
        <v>SUB-TOTAL:  G4</v>
      </c>
      <c r="C42" s="79"/>
      <c r="D42" s="80"/>
      <c r="E42" s="81">
        <f>SUM(E20:E40)</f>
        <v>0</v>
      </c>
      <c r="F42" s="81">
        <f>SUM(F20:F40)</f>
        <v>0</v>
      </c>
      <c r="G42" s="82">
        <f>$B$8</f>
        <v>0.1</v>
      </c>
      <c r="H42" s="141">
        <f>SUM(H20:H40)</f>
        <v>0</v>
      </c>
      <c r="I42" s="142"/>
      <c r="J42" s="81">
        <f>SUM(J20:J40)</f>
        <v>0</v>
      </c>
      <c r="K42" s="141">
        <f>SUM(K20:K40)</f>
        <v>0</v>
      </c>
      <c r="L42" s="137">
        <f>SUM(L20:L40)</f>
        <v>0</v>
      </c>
    </row>
    <row r="43" spans="1:14" customFormat="1" ht="13" x14ac:dyDescent="0.3">
      <c r="A43" s="1"/>
      <c r="B43" s="1"/>
      <c r="C43" s="4"/>
      <c r="D43" s="31"/>
      <c r="E43" s="33"/>
      <c r="F43" s="33"/>
      <c r="G43" s="1"/>
      <c r="H43" s="25"/>
      <c r="I43" s="31"/>
      <c r="J43" s="33"/>
      <c r="K43" s="34"/>
      <c r="L43" s="34"/>
    </row>
    <row r="44" spans="1:14" ht="10.5" x14ac:dyDescent="0.25">
      <c r="D44" s="275"/>
      <c r="E44" s="276"/>
      <c r="F44" s="277"/>
      <c r="H44" s="26"/>
      <c r="I44" s="278"/>
      <c r="J44" s="276"/>
      <c r="K44" s="35"/>
      <c r="L44" s="35"/>
      <c r="N44"/>
    </row>
    <row r="45" spans="1:14" ht="10.5" x14ac:dyDescent="0.25">
      <c r="D45" s="275"/>
      <c r="E45" s="276"/>
      <c r="F45" s="277"/>
      <c r="H45" s="26"/>
      <c r="I45" s="278"/>
      <c r="J45" s="276"/>
      <c r="K45" s="35"/>
      <c r="L45" s="35"/>
    </row>
    <row r="46" spans="1:14" ht="10.5" x14ac:dyDescent="0.25">
      <c r="D46" s="275"/>
      <c r="E46" s="276"/>
      <c r="F46" s="277"/>
      <c r="H46" s="26"/>
      <c r="I46" s="278"/>
      <c r="J46" s="276"/>
      <c r="K46" s="35"/>
      <c r="L46" s="35"/>
    </row>
    <row r="47" spans="1:14" ht="10.5" x14ac:dyDescent="0.25">
      <c r="D47" s="275"/>
      <c r="E47" s="276"/>
      <c r="F47" s="277"/>
      <c r="H47" s="26"/>
      <c r="I47" s="278"/>
      <c r="J47" s="276"/>
      <c r="K47" s="35"/>
      <c r="L47" s="35"/>
    </row>
    <row r="48" spans="1:14" ht="10.5" x14ac:dyDescent="0.25">
      <c r="D48" s="275"/>
      <c r="E48" s="276"/>
      <c r="F48" s="277"/>
      <c r="H48" s="26"/>
      <c r="I48" s="278"/>
      <c r="J48" s="276"/>
      <c r="K48" s="35"/>
      <c r="L48" s="35"/>
    </row>
    <row r="49" spans="4:12" ht="10.5" x14ac:dyDescent="0.25">
      <c r="D49" s="275"/>
      <c r="E49" s="276"/>
      <c r="F49" s="277"/>
      <c r="H49" s="26"/>
      <c r="I49" s="278"/>
      <c r="J49" s="276"/>
      <c r="K49" s="35"/>
      <c r="L49" s="35"/>
    </row>
    <row r="50" spans="4:12" ht="10.5" x14ac:dyDescent="0.25">
      <c r="D50" s="275"/>
      <c r="E50" s="276"/>
      <c r="F50" s="277"/>
      <c r="H50" s="26"/>
      <c r="I50" s="278"/>
      <c r="J50" s="276"/>
      <c r="K50" s="35"/>
      <c r="L50" s="35"/>
    </row>
    <row r="51" spans="4:12" ht="10.5" x14ac:dyDescent="0.25">
      <c r="D51" s="275"/>
      <c r="E51" s="276"/>
      <c r="F51" s="277"/>
      <c r="H51" s="26"/>
      <c r="I51" s="278"/>
      <c r="J51" s="276"/>
      <c r="K51" s="35"/>
      <c r="L51" s="35"/>
    </row>
    <row r="52" spans="4:12" ht="10.5" x14ac:dyDescent="0.25">
      <c r="D52" s="275"/>
      <c r="E52" s="276"/>
      <c r="F52" s="277"/>
      <c r="H52" s="26"/>
      <c r="I52" s="278"/>
      <c r="J52" s="276"/>
      <c r="K52" s="35"/>
      <c r="L52" s="35"/>
    </row>
    <row r="53" spans="4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4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4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4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4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4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4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4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4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4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4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4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x14ac:dyDescent="0.2">
      <c r="E103" s="279"/>
      <c r="F103" s="280"/>
    </row>
    <row r="104" spans="4:12" x14ac:dyDescent="0.2">
      <c r="E104" s="279"/>
      <c r="F104" s="280"/>
    </row>
    <row r="105" spans="4:12" x14ac:dyDescent="0.2">
      <c r="E105" s="279"/>
      <c r="F105" s="280"/>
    </row>
  </sheetData>
  <sheetProtection formatColumns="0" forma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>
    <tabColor rgb="FF00B050"/>
  </sheetPr>
  <dimension ref="A1:T104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3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3" width="8.44140625" style="2" bestFit="1" customWidth="1"/>
    <col min="14" max="14" width="15.44140625" style="2" bestFit="1" customWidth="1"/>
    <col min="15" max="17" width="11" style="2" customWidth="1"/>
    <col min="18" max="20" width="11" customWidth="1"/>
    <col min="21" max="21" width="11" style="2" customWidth="1"/>
    <col min="22" max="22" width="4" style="2" customWidth="1"/>
    <col min="23" max="16384" width="9.33203125" style="2"/>
  </cols>
  <sheetData>
    <row r="1" spans="1:12" ht="13" x14ac:dyDescent="0.3">
      <c r="A1" s="367" t="s">
        <v>138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65</v>
      </c>
      <c r="C5" s="266"/>
      <c r="D5" s="266"/>
      <c r="E5" s="3"/>
      <c r="F5" s="16"/>
      <c r="G5" s="16"/>
      <c r="H5" s="241"/>
      <c r="I5" s="241"/>
      <c r="J5" s="3"/>
      <c r="K5" s="3"/>
      <c r="L5" s="3"/>
    </row>
    <row r="6" spans="1:12" customFormat="1" ht="13" x14ac:dyDescent="0.3">
      <c r="A6" s="240" t="s">
        <v>27</v>
      </c>
      <c r="B6" s="138" t="s">
        <v>66</v>
      </c>
      <c r="C6" s="266"/>
      <c r="D6" s="266"/>
      <c r="E6" s="3"/>
      <c r="F6" s="16"/>
      <c r="G6" s="16"/>
      <c r="H6" s="241"/>
      <c r="I6" s="241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16"/>
      <c r="G7" s="16"/>
      <c r="H7" s="241"/>
      <c r="I7" s="241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  <c r="D8" s="266"/>
      <c r="E8" s="3"/>
      <c r="F8" s="16"/>
      <c r="G8" s="16"/>
      <c r="H8" s="241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3" x14ac:dyDescent="0.2">
      <c r="A12" s="347" t="s">
        <v>33</v>
      </c>
      <c r="B12" s="344" t="s">
        <v>34</v>
      </c>
      <c r="C12" s="347" t="s">
        <v>35</v>
      </c>
      <c r="D12" s="350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403" t="s">
        <v>43</v>
      </c>
    </row>
    <row r="13" spans="1:12" customFormat="1" ht="13" x14ac:dyDescent="0.2">
      <c r="A13" s="348"/>
      <c r="B13" s="345"/>
      <c r="C13" s="348"/>
      <c r="D13" s="351"/>
      <c r="E13" s="351"/>
      <c r="F13" s="351"/>
      <c r="G13" s="351"/>
      <c r="H13" s="345"/>
      <c r="I13" s="133"/>
      <c r="J13" s="351"/>
      <c r="K13" s="345"/>
      <c r="L13" s="404"/>
    </row>
    <row r="14" spans="1:12" customFormat="1" ht="13" x14ac:dyDescent="0.2">
      <c r="A14" s="392"/>
      <c r="B14" s="391"/>
      <c r="C14" s="392"/>
      <c r="D14" s="390"/>
      <c r="E14" s="390"/>
      <c r="F14" s="390"/>
      <c r="G14" s="390"/>
      <c r="H14" s="391"/>
      <c r="I14" s="134"/>
      <c r="J14" s="390"/>
      <c r="K14" s="391"/>
      <c r="L14" s="405"/>
    </row>
    <row r="15" spans="1:12" customFormat="1" ht="14" x14ac:dyDescent="0.3">
      <c r="A15" s="71" t="str">
        <f>B5</f>
        <v>G5</v>
      </c>
      <c r="B15" s="72" t="str">
        <f>B6</f>
        <v>OPTIONS</v>
      </c>
      <c r="C15" s="73"/>
      <c r="D15" s="74"/>
      <c r="E15" s="74"/>
      <c r="F15" s="74"/>
      <c r="G15" s="74"/>
      <c r="H15" s="75"/>
      <c r="I15" s="73"/>
      <c r="J15" s="74"/>
      <c r="K15" s="75"/>
      <c r="L15" s="76"/>
    </row>
    <row r="16" spans="1:12" customFormat="1" ht="15.75" customHeight="1" x14ac:dyDescent="0.3">
      <c r="A16" s="199" t="s">
        <v>139</v>
      </c>
      <c r="B16" s="200" t="s">
        <v>140</v>
      </c>
      <c r="C16" s="201"/>
      <c r="D16" s="202"/>
      <c r="E16" s="203"/>
      <c r="F16" s="203"/>
      <c r="G16" s="195"/>
      <c r="H16" s="204"/>
      <c r="I16" s="205"/>
      <c r="J16" s="203"/>
      <c r="K16" s="204"/>
      <c r="L16" s="206"/>
    </row>
    <row r="17" spans="1:12" customFormat="1" ht="12.5" x14ac:dyDescent="0.25">
      <c r="A17" s="180"/>
      <c r="B17" s="180"/>
      <c r="C17" s="10" t="str">
        <f t="shared" ref="C17:C59" si="0">$B$7</f>
        <v>FC</v>
      </c>
      <c r="D17" s="49"/>
      <c r="E17" s="6"/>
      <c r="F17" s="36">
        <f t="shared" ref="F17:F23" si="1">D17*E17</f>
        <v>0</v>
      </c>
      <c r="G17" s="37">
        <f t="shared" ref="G17:G59" si="2">$B$8</f>
        <v>0.1</v>
      </c>
      <c r="H17" s="51">
        <f t="shared" ref="H17:H23" si="3">IF(G17&lt;&gt;0,F17/G17,0)</f>
        <v>0</v>
      </c>
      <c r="I17" s="29"/>
      <c r="J17" s="6"/>
      <c r="K17" s="51">
        <f t="shared" ref="K17:K23" si="4">I17*J17</f>
        <v>0</v>
      </c>
      <c r="L17" s="159">
        <f t="shared" ref="L17:L23" si="5">IF(OR(J17&gt;0,H17&gt;0),H17+K17,0)</f>
        <v>0</v>
      </c>
    </row>
    <row r="18" spans="1:12" customFormat="1" ht="12.5" x14ac:dyDescent="0.25">
      <c r="A18" s="52"/>
      <c r="B18" s="11"/>
      <c r="C18" s="10" t="str">
        <f t="shared" si="0"/>
        <v>FC</v>
      </c>
      <c r="D18" s="49"/>
      <c r="E18" s="6"/>
      <c r="F18" s="36">
        <f t="shared" si="1"/>
        <v>0</v>
      </c>
      <c r="G18" s="37">
        <f t="shared" si="2"/>
        <v>0.1</v>
      </c>
      <c r="H18" s="51">
        <f t="shared" si="3"/>
        <v>0</v>
      </c>
      <c r="I18" s="29"/>
      <c r="J18" s="6"/>
      <c r="K18" s="51">
        <f t="shared" si="4"/>
        <v>0</v>
      </c>
      <c r="L18" s="159">
        <f t="shared" si="5"/>
        <v>0</v>
      </c>
    </row>
    <row r="19" spans="1:12" customFormat="1" ht="12.5" x14ac:dyDescent="0.25">
      <c r="A19" s="52"/>
      <c r="B19" s="11"/>
      <c r="C19" s="10" t="str">
        <f t="shared" si="0"/>
        <v>FC</v>
      </c>
      <c r="D19" s="49"/>
      <c r="E19" s="6"/>
      <c r="F19" s="36">
        <f t="shared" si="1"/>
        <v>0</v>
      </c>
      <c r="G19" s="37">
        <f t="shared" si="2"/>
        <v>0.1</v>
      </c>
      <c r="H19" s="51">
        <f t="shared" si="3"/>
        <v>0</v>
      </c>
      <c r="I19" s="29"/>
      <c r="J19" s="6"/>
      <c r="K19" s="51">
        <f t="shared" si="4"/>
        <v>0</v>
      </c>
      <c r="L19" s="159">
        <f t="shared" si="5"/>
        <v>0</v>
      </c>
    </row>
    <row r="20" spans="1:12" customFormat="1" ht="12.5" x14ac:dyDescent="0.25">
      <c r="A20" s="52"/>
      <c r="B20" s="11"/>
      <c r="C20" s="10" t="str">
        <f t="shared" si="0"/>
        <v>FC</v>
      </c>
      <c r="D20" s="49"/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29"/>
      <c r="J20" s="6"/>
      <c r="K20" s="51">
        <f t="shared" si="4"/>
        <v>0</v>
      </c>
      <c r="L20" s="159">
        <f t="shared" si="5"/>
        <v>0</v>
      </c>
    </row>
    <row r="21" spans="1:12" customFormat="1" ht="12.5" x14ac:dyDescent="0.25">
      <c r="A21" s="52"/>
      <c r="B21" s="11"/>
      <c r="C21" s="10" t="str">
        <f t="shared" si="0"/>
        <v>FC</v>
      </c>
      <c r="D21" s="49"/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9"/>
      <c r="J21" s="6"/>
      <c r="K21" s="51">
        <f t="shared" si="4"/>
        <v>0</v>
      </c>
      <c r="L21" s="159">
        <f t="shared" si="5"/>
        <v>0</v>
      </c>
    </row>
    <row r="22" spans="1:12" customFormat="1" ht="12.5" x14ac:dyDescent="0.25">
      <c r="A22" s="52"/>
      <c r="B22" s="11"/>
      <c r="C22" s="10" t="str">
        <f t="shared" si="0"/>
        <v>FC</v>
      </c>
      <c r="D22" s="49"/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29"/>
      <c r="J22" s="6"/>
      <c r="K22" s="51">
        <f t="shared" si="4"/>
        <v>0</v>
      </c>
      <c r="L22" s="159">
        <f t="shared" si="5"/>
        <v>0</v>
      </c>
    </row>
    <row r="23" spans="1:12" customFormat="1" ht="12.5" x14ac:dyDescent="0.25">
      <c r="A23" s="52"/>
      <c r="B23" s="11"/>
      <c r="C23" s="10" t="str">
        <f t="shared" si="0"/>
        <v>FC</v>
      </c>
      <c r="D23" s="49"/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/>
      <c r="J23" s="6"/>
      <c r="K23" s="51">
        <f t="shared" si="4"/>
        <v>0</v>
      </c>
      <c r="L23" s="159">
        <f t="shared" si="5"/>
        <v>0</v>
      </c>
    </row>
    <row r="24" spans="1:12" customFormat="1" ht="12.5" x14ac:dyDescent="0.25">
      <c r="A24" s="10"/>
      <c r="B24" s="11"/>
      <c r="C24" s="10" t="str">
        <f t="shared" si="0"/>
        <v>FC</v>
      </c>
      <c r="D24" s="49"/>
      <c r="E24" s="6"/>
      <c r="F24" s="36">
        <f t="shared" ref="F24:F59" si="6">D24*E24</f>
        <v>0</v>
      </c>
      <c r="G24" s="37">
        <f t="shared" si="2"/>
        <v>0.1</v>
      </c>
      <c r="H24" s="51">
        <f t="shared" ref="H24:H59" si="7">IF(G24&lt;&gt;0,F24/G24,0)</f>
        <v>0</v>
      </c>
      <c r="I24" s="29"/>
      <c r="J24" s="6"/>
      <c r="K24" s="51">
        <f t="shared" ref="K24:K59" si="8">I24*J24</f>
        <v>0</v>
      </c>
      <c r="L24" s="159">
        <f t="shared" ref="L24:L59" si="9">IF(OR(J24&gt;0,H24&gt;0),H24+K24,0)</f>
        <v>0</v>
      </c>
    </row>
    <row r="25" spans="1:12" customFormat="1" ht="12.5" x14ac:dyDescent="0.25">
      <c r="A25" s="10"/>
      <c r="B25" s="11"/>
      <c r="C25" s="10" t="str">
        <f t="shared" si="0"/>
        <v>FC</v>
      </c>
      <c r="D25" s="49"/>
      <c r="E25" s="6"/>
      <c r="F25" s="36">
        <f t="shared" si="6"/>
        <v>0</v>
      </c>
      <c r="G25" s="37">
        <f t="shared" si="2"/>
        <v>0.1</v>
      </c>
      <c r="H25" s="51">
        <f t="shared" si="7"/>
        <v>0</v>
      </c>
      <c r="I25" s="29"/>
      <c r="J25" s="6"/>
      <c r="K25" s="51">
        <f t="shared" si="8"/>
        <v>0</v>
      </c>
      <c r="L25" s="159">
        <f t="shared" si="9"/>
        <v>0</v>
      </c>
    </row>
    <row r="26" spans="1:12" customFormat="1" ht="12.5" x14ac:dyDescent="0.25">
      <c r="A26" s="10"/>
      <c r="B26" s="11"/>
      <c r="C26" s="10" t="str">
        <f t="shared" si="0"/>
        <v>FC</v>
      </c>
      <c r="D26" s="49"/>
      <c r="E26" s="6"/>
      <c r="F26" s="36">
        <f t="shared" si="6"/>
        <v>0</v>
      </c>
      <c r="G26" s="37">
        <f t="shared" si="2"/>
        <v>0.1</v>
      </c>
      <c r="H26" s="51">
        <f t="shared" si="7"/>
        <v>0</v>
      </c>
      <c r="I26" s="29"/>
      <c r="J26" s="6"/>
      <c r="K26" s="51">
        <f t="shared" si="8"/>
        <v>0</v>
      </c>
      <c r="L26" s="159">
        <f t="shared" si="9"/>
        <v>0</v>
      </c>
    </row>
    <row r="27" spans="1:12" customFormat="1" ht="12.5" x14ac:dyDescent="0.25">
      <c r="A27" s="10"/>
      <c r="B27" s="7"/>
      <c r="C27" s="10" t="str">
        <f t="shared" si="0"/>
        <v>FC</v>
      </c>
      <c r="D27" s="49"/>
      <c r="E27" s="6"/>
      <c r="F27" s="36">
        <f t="shared" si="6"/>
        <v>0</v>
      </c>
      <c r="G27" s="37">
        <f t="shared" si="2"/>
        <v>0.1</v>
      </c>
      <c r="H27" s="51">
        <f t="shared" si="7"/>
        <v>0</v>
      </c>
      <c r="I27" s="29"/>
      <c r="J27" s="6"/>
      <c r="K27" s="51">
        <f t="shared" si="8"/>
        <v>0</v>
      </c>
      <c r="L27" s="159">
        <f t="shared" si="9"/>
        <v>0</v>
      </c>
    </row>
    <row r="28" spans="1:12" customFormat="1" ht="12.5" x14ac:dyDescent="0.25">
      <c r="A28" s="10"/>
      <c r="B28" s="7"/>
      <c r="C28" s="10" t="str">
        <f t="shared" si="0"/>
        <v>FC</v>
      </c>
      <c r="D28" s="49"/>
      <c r="E28" s="6"/>
      <c r="F28" s="36">
        <f t="shared" si="6"/>
        <v>0</v>
      </c>
      <c r="G28" s="37">
        <f t="shared" si="2"/>
        <v>0.1</v>
      </c>
      <c r="H28" s="51">
        <f t="shared" si="7"/>
        <v>0</v>
      </c>
      <c r="I28" s="29"/>
      <c r="J28" s="6"/>
      <c r="K28" s="51">
        <f t="shared" si="8"/>
        <v>0</v>
      </c>
      <c r="L28" s="159">
        <f t="shared" si="9"/>
        <v>0</v>
      </c>
    </row>
    <row r="29" spans="1:12" customFormat="1" ht="12.5" x14ac:dyDescent="0.25">
      <c r="A29" s="10"/>
      <c r="B29" s="7"/>
      <c r="C29" s="10" t="str">
        <f t="shared" si="0"/>
        <v>FC</v>
      </c>
      <c r="D29" s="49"/>
      <c r="E29" s="6"/>
      <c r="F29" s="36">
        <f t="shared" si="6"/>
        <v>0</v>
      </c>
      <c r="G29" s="37">
        <f t="shared" si="2"/>
        <v>0.1</v>
      </c>
      <c r="H29" s="51">
        <f t="shared" si="7"/>
        <v>0</v>
      </c>
      <c r="I29" s="29"/>
      <c r="J29" s="6"/>
      <c r="K29" s="51">
        <f t="shared" si="8"/>
        <v>0</v>
      </c>
      <c r="L29" s="159">
        <f t="shared" si="9"/>
        <v>0</v>
      </c>
    </row>
    <row r="30" spans="1:12" customFormat="1" ht="12.5" x14ac:dyDescent="0.25">
      <c r="A30" s="10"/>
      <c r="B30" s="7"/>
      <c r="C30" s="10" t="str">
        <f t="shared" si="0"/>
        <v>FC</v>
      </c>
      <c r="D30" s="49"/>
      <c r="E30" s="6"/>
      <c r="F30" s="36">
        <f t="shared" si="6"/>
        <v>0</v>
      </c>
      <c r="G30" s="37">
        <f t="shared" si="2"/>
        <v>0.1</v>
      </c>
      <c r="H30" s="51">
        <f t="shared" si="7"/>
        <v>0</v>
      </c>
      <c r="I30" s="29"/>
      <c r="J30" s="6"/>
      <c r="K30" s="51">
        <f t="shared" si="8"/>
        <v>0</v>
      </c>
      <c r="L30" s="159">
        <f t="shared" si="9"/>
        <v>0</v>
      </c>
    </row>
    <row r="31" spans="1:12" customFormat="1" ht="12.5" x14ac:dyDescent="0.25">
      <c r="A31" s="10"/>
      <c r="B31" s="7"/>
      <c r="C31" s="10" t="str">
        <f t="shared" si="0"/>
        <v>FC</v>
      </c>
      <c r="D31" s="49"/>
      <c r="E31" s="6"/>
      <c r="F31" s="36">
        <f t="shared" si="6"/>
        <v>0</v>
      </c>
      <c r="G31" s="37">
        <f t="shared" si="2"/>
        <v>0.1</v>
      </c>
      <c r="H31" s="51">
        <f t="shared" si="7"/>
        <v>0</v>
      </c>
      <c r="I31" s="29"/>
      <c r="J31" s="6"/>
      <c r="K31" s="51">
        <f t="shared" si="8"/>
        <v>0</v>
      </c>
      <c r="L31" s="159">
        <f t="shared" si="9"/>
        <v>0</v>
      </c>
    </row>
    <row r="32" spans="1:12" customFormat="1" ht="12.5" x14ac:dyDescent="0.25">
      <c r="A32" s="10"/>
      <c r="B32" s="7"/>
      <c r="C32" s="10" t="str">
        <f t="shared" si="0"/>
        <v>FC</v>
      </c>
      <c r="D32" s="49"/>
      <c r="E32" s="6"/>
      <c r="F32" s="36">
        <f t="shared" si="6"/>
        <v>0</v>
      </c>
      <c r="G32" s="37">
        <f t="shared" si="2"/>
        <v>0.1</v>
      </c>
      <c r="H32" s="51">
        <f t="shared" si="7"/>
        <v>0</v>
      </c>
      <c r="I32" s="29"/>
      <c r="J32" s="6"/>
      <c r="K32" s="51">
        <f t="shared" si="8"/>
        <v>0</v>
      </c>
      <c r="L32" s="159">
        <f t="shared" si="9"/>
        <v>0</v>
      </c>
    </row>
    <row r="33" spans="1:12" customFormat="1" ht="12.5" x14ac:dyDescent="0.25">
      <c r="A33" s="10"/>
      <c r="B33" s="7"/>
      <c r="C33" s="10" t="str">
        <f t="shared" si="0"/>
        <v>FC</v>
      </c>
      <c r="D33" s="49"/>
      <c r="E33" s="6"/>
      <c r="F33" s="36">
        <f t="shared" si="6"/>
        <v>0</v>
      </c>
      <c r="G33" s="37">
        <f t="shared" si="2"/>
        <v>0.1</v>
      </c>
      <c r="H33" s="51">
        <f t="shared" si="7"/>
        <v>0</v>
      </c>
      <c r="I33" s="29"/>
      <c r="J33" s="6"/>
      <c r="K33" s="51">
        <f t="shared" si="8"/>
        <v>0</v>
      </c>
      <c r="L33" s="159">
        <f t="shared" si="9"/>
        <v>0</v>
      </c>
    </row>
    <row r="34" spans="1:12" customFormat="1" ht="12.5" x14ac:dyDescent="0.25">
      <c r="A34" s="10"/>
      <c r="B34" s="7"/>
      <c r="C34" s="10" t="str">
        <f t="shared" si="0"/>
        <v>FC</v>
      </c>
      <c r="D34" s="49"/>
      <c r="E34" s="6"/>
      <c r="F34" s="36">
        <f t="shared" si="6"/>
        <v>0</v>
      </c>
      <c r="G34" s="37">
        <f t="shared" si="2"/>
        <v>0.1</v>
      </c>
      <c r="H34" s="51">
        <f t="shared" si="7"/>
        <v>0</v>
      </c>
      <c r="I34" s="29"/>
      <c r="J34" s="6"/>
      <c r="K34" s="51">
        <f t="shared" si="8"/>
        <v>0</v>
      </c>
      <c r="L34" s="159">
        <f t="shared" si="9"/>
        <v>0</v>
      </c>
    </row>
    <row r="35" spans="1:12" customFormat="1" ht="12.5" x14ac:dyDescent="0.25">
      <c r="A35" s="10"/>
      <c r="B35" s="7"/>
      <c r="C35" s="10" t="str">
        <f t="shared" si="0"/>
        <v>FC</v>
      </c>
      <c r="D35" s="49"/>
      <c r="E35" s="6"/>
      <c r="F35" s="36">
        <f t="shared" si="6"/>
        <v>0</v>
      </c>
      <c r="G35" s="37">
        <f t="shared" si="2"/>
        <v>0.1</v>
      </c>
      <c r="H35" s="51">
        <f t="shared" si="7"/>
        <v>0</v>
      </c>
      <c r="I35" s="29"/>
      <c r="J35" s="6"/>
      <c r="K35" s="51">
        <f t="shared" si="8"/>
        <v>0</v>
      </c>
      <c r="L35" s="159">
        <f t="shared" si="9"/>
        <v>0</v>
      </c>
    </row>
    <row r="36" spans="1:12" customFormat="1" ht="12.5" x14ac:dyDescent="0.25">
      <c r="A36" s="10"/>
      <c r="B36" s="7"/>
      <c r="C36" s="10" t="str">
        <f t="shared" si="0"/>
        <v>FC</v>
      </c>
      <c r="D36" s="49"/>
      <c r="E36" s="6"/>
      <c r="F36" s="36">
        <f t="shared" si="6"/>
        <v>0</v>
      </c>
      <c r="G36" s="37">
        <f t="shared" si="2"/>
        <v>0.1</v>
      </c>
      <c r="H36" s="51">
        <f t="shared" si="7"/>
        <v>0</v>
      </c>
      <c r="I36" s="29"/>
      <c r="J36" s="6"/>
      <c r="K36" s="51">
        <f t="shared" si="8"/>
        <v>0</v>
      </c>
      <c r="L36" s="159">
        <f t="shared" si="9"/>
        <v>0</v>
      </c>
    </row>
    <row r="37" spans="1:12" customFormat="1" ht="12.5" x14ac:dyDescent="0.25">
      <c r="A37" s="10"/>
      <c r="B37" s="7"/>
      <c r="C37" s="10" t="str">
        <f t="shared" si="0"/>
        <v>FC</v>
      </c>
      <c r="D37" s="49"/>
      <c r="E37" s="6"/>
      <c r="F37" s="36">
        <f t="shared" si="6"/>
        <v>0</v>
      </c>
      <c r="G37" s="37">
        <f t="shared" si="2"/>
        <v>0.1</v>
      </c>
      <c r="H37" s="51">
        <f t="shared" si="7"/>
        <v>0</v>
      </c>
      <c r="I37" s="29"/>
      <c r="J37" s="6"/>
      <c r="K37" s="51">
        <f t="shared" si="8"/>
        <v>0</v>
      </c>
      <c r="L37" s="159">
        <f t="shared" si="9"/>
        <v>0</v>
      </c>
    </row>
    <row r="38" spans="1:12" customFormat="1" ht="12.5" x14ac:dyDescent="0.25">
      <c r="A38" s="10"/>
      <c r="B38" s="7"/>
      <c r="C38" s="10" t="str">
        <f t="shared" si="0"/>
        <v>FC</v>
      </c>
      <c r="D38" s="49"/>
      <c r="E38" s="6"/>
      <c r="F38" s="36">
        <f t="shared" si="6"/>
        <v>0</v>
      </c>
      <c r="G38" s="37">
        <f t="shared" si="2"/>
        <v>0.1</v>
      </c>
      <c r="H38" s="51">
        <f t="shared" si="7"/>
        <v>0</v>
      </c>
      <c r="I38" s="29"/>
      <c r="J38" s="6"/>
      <c r="K38" s="51">
        <f t="shared" si="8"/>
        <v>0</v>
      </c>
      <c r="L38" s="159">
        <f t="shared" si="9"/>
        <v>0</v>
      </c>
    </row>
    <row r="39" spans="1:12" customFormat="1" ht="12.5" x14ac:dyDescent="0.25">
      <c r="A39" s="10"/>
      <c r="B39" s="7"/>
      <c r="C39" s="10" t="str">
        <f t="shared" si="0"/>
        <v>FC</v>
      </c>
      <c r="D39" s="49"/>
      <c r="E39" s="6"/>
      <c r="F39" s="36">
        <f t="shared" si="6"/>
        <v>0</v>
      </c>
      <c r="G39" s="37">
        <f t="shared" si="2"/>
        <v>0.1</v>
      </c>
      <c r="H39" s="51">
        <f t="shared" si="7"/>
        <v>0</v>
      </c>
      <c r="I39" s="29"/>
      <c r="J39" s="6"/>
      <c r="K39" s="51">
        <f t="shared" si="8"/>
        <v>0</v>
      </c>
      <c r="L39" s="159">
        <f t="shared" si="9"/>
        <v>0</v>
      </c>
    </row>
    <row r="40" spans="1:12" customFormat="1" ht="12.5" x14ac:dyDescent="0.25">
      <c r="A40" s="10"/>
      <c r="B40" s="7"/>
      <c r="C40" s="10" t="str">
        <f t="shared" si="0"/>
        <v>FC</v>
      </c>
      <c r="D40" s="49"/>
      <c r="E40" s="6"/>
      <c r="F40" s="36">
        <f t="shared" si="6"/>
        <v>0</v>
      </c>
      <c r="G40" s="37">
        <f t="shared" si="2"/>
        <v>0.1</v>
      </c>
      <c r="H40" s="51">
        <f t="shared" si="7"/>
        <v>0</v>
      </c>
      <c r="I40" s="29"/>
      <c r="J40" s="6"/>
      <c r="K40" s="51">
        <f t="shared" si="8"/>
        <v>0</v>
      </c>
      <c r="L40" s="159">
        <f t="shared" si="9"/>
        <v>0</v>
      </c>
    </row>
    <row r="41" spans="1:12" customFormat="1" ht="12.5" x14ac:dyDescent="0.25">
      <c r="A41" s="10"/>
      <c r="B41" s="7"/>
      <c r="C41" s="10" t="str">
        <f t="shared" si="0"/>
        <v>FC</v>
      </c>
      <c r="D41" s="49"/>
      <c r="E41" s="6"/>
      <c r="F41" s="36">
        <f>D41*E41</f>
        <v>0</v>
      </c>
      <c r="G41" s="37">
        <f t="shared" si="2"/>
        <v>0.1</v>
      </c>
      <c r="H41" s="51">
        <f>IF(G41&lt;&gt;0,F41/G41,0)</f>
        <v>0</v>
      </c>
      <c r="I41" s="29"/>
      <c r="J41" s="6"/>
      <c r="K41" s="51">
        <f>I41*J41</f>
        <v>0</v>
      </c>
      <c r="L41" s="159">
        <f t="shared" si="9"/>
        <v>0</v>
      </c>
    </row>
    <row r="42" spans="1:12" customFormat="1" ht="12.5" x14ac:dyDescent="0.25">
      <c r="A42" s="10"/>
      <c r="B42" s="7"/>
      <c r="C42" s="10" t="str">
        <f t="shared" si="0"/>
        <v>FC</v>
      </c>
      <c r="D42" s="49"/>
      <c r="E42" s="6"/>
      <c r="F42" s="36">
        <f t="shared" si="6"/>
        <v>0</v>
      </c>
      <c r="G42" s="37">
        <f t="shared" si="2"/>
        <v>0.1</v>
      </c>
      <c r="H42" s="51">
        <f t="shared" si="7"/>
        <v>0</v>
      </c>
      <c r="I42" s="29"/>
      <c r="J42" s="6"/>
      <c r="K42" s="51">
        <f t="shared" si="8"/>
        <v>0</v>
      </c>
      <c r="L42" s="159">
        <f t="shared" si="9"/>
        <v>0</v>
      </c>
    </row>
    <row r="43" spans="1:12" customFormat="1" ht="12.5" x14ac:dyDescent="0.25">
      <c r="A43" s="10"/>
      <c r="B43" s="7"/>
      <c r="C43" s="10" t="str">
        <f t="shared" si="0"/>
        <v>FC</v>
      </c>
      <c r="D43" s="49"/>
      <c r="E43" s="6"/>
      <c r="F43" s="36">
        <f t="shared" si="6"/>
        <v>0</v>
      </c>
      <c r="G43" s="37">
        <f t="shared" si="2"/>
        <v>0.1</v>
      </c>
      <c r="H43" s="51">
        <f t="shared" si="7"/>
        <v>0</v>
      </c>
      <c r="I43" s="29"/>
      <c r="J43" s="6"/>
      <c r="K43" s="51">
        <f t="shared" si="8"/>
        <v>0</v>
      </c>
      <c r="L43" s="159">
        <f t="shared" si="9"/>
        <v>0</v>
      </c>
    </row>
    <row r="44" spans="1:12" customFormat="1" ht="12.5" x14ac:dyDescent="0.25">
      <c r="A44" s="10"/>
      <c r="B44" s="7"/>
      <c r="C44" s="10" t="str">
        <f t="shared" si="0"/>
        <v>FC</v>
      </c>
      <c r="D44" s="49"/>
      <c r="E44" s="6"/>
      <c r="F44" s="36">
        <f t="shared" si="6"/>
        <v>0</v>
      </c>
      <c r="G44" s="37">
        <f t="shared" si="2"/>
        <v>0.1</v>
      </c>
      <c r="H44" s="51">
        <f t="shared" si="7"/>
        <v>0</v>
      </c>
      <c r="I44" s="29"/>
      <c r="J44" s="6"/>
      <c r="K44" s="51">
        <f t="shared" si="8"/>
        <v>0</v>
      </c>
      <c r="L44" s="159">
        <f t="shared" si="9"/>
        <v>0</v>
      </c>
    </row>
    <row r="45" spans="1:12" customFormat="1" ht="12.5" x14ac:dyDescent="0.25">
      <c r="A45" s="10"/>
      <c r="B45" s="7"/>
      <c r="C45" s="10" t="str">
        <f t="shared" si="0"/>
        <v>FC</v>
      </c>
      <c r="D45" s="49"/>
      <c r="E45" s="6"/>
      <c r="F45" s="36">
        <f t="shared" si="6"/>
        <v>0</v>
      </c>
      <c r="G45" s="37">
        <f t="shared" si="2"/>
        <v>0.1</v>
      </c>
      <c r="H45" s="51">
        <f t="shared" si="7"/>
        <v>0</v>
      </c>
      <c r="I45" s="29"/>
      <c r="J45" s="6"/>
      <c r="K45" s="51">
        <f t="shared" si="8"/>
        <v>0</v>
      </c>
      <c r="L45" s="159">
        <f t="shared" si="9"/>
        <v>0</v>
      </c>
    </row>
    <row r="46" spans="1:12" customFormat="1" ht="12.5" x14ac:dyDescent="0.25">
      <c r="A46" s="10"/>
      <c r="B46" s="7"/>
      <c r="C46" s="10" t="str">
        <f t="shared" si="0"/>
        <v>FC</v>
      </c>
      <c r="D46" s="49"/>
      <c r="E46" s="6"/>
      <c r="F46" s="36">
        <f t="shared" si="6"/>
        <v>0</v>
      </c>
      <c r="G46" s="37">
        <f t="shared" si="2"/>
        <v>0.1</v>
      </c>
      <c r="H46" s="51">
        <f t="shared" si="7"/>
        <v>0</v>
      </c>
      <c r="I46" s="29"/>
      <c r="J46" s="6"/>
      <c r="K46" s="51">
        <f t="shared" si="8"/>
        <v>0</v>
      </c>
      <c r="L46" s="159">
        <f t="shared" si="9"/>
        <v>0</v>
      </c>
    </row>
    <row r="47" spans="1:12" customFormat="1" ht="12.5" x14ac:dyDescent="0.25">
      <c r="A47" s="10"/>
      <c r="B47" s="7"/>
      <c r="C47" s="10" t="str">
        <f t="shared" si="0"/>
        <v>FC</v>
      </c>
      <c r="D47" s="49"/>
      <c r="E47" s="6"/>
      <c r="F47" s="36">
        <f t="shared" si="6"/>
        <v>0</v>
      </c>
      <c r="G47" s="37">
        <f t="shared" si="2"/>
        <v>0.1</v>
      </c>
      <c r="H47" s="51">
        <f t="shared" si="7"/>
        <v>0</v>
      </c>
      <c r="I47" s="29"/>
      <c r="J47" s="6"/>
      <c r="K47" s="51">
        <f t="shared" si="8"/>
        <v>0</v>
      </c>
      <c r="L47" s="159">
        <f t="shared" si="9"/>
        <v>0</v>
      </c>
    </row>
    <row r="48" spans="1:12" customFormat="1" ht="12.5" x14ac:dyDescent="0.25">
      <c r="A48" s="10"/>
      <c r="B48" s="7"/>
      <c r="C48" s="10" t="str">
        <f t="shared" si="0"/>
        <v>FC</v>
      </c>
      <c r="D48" s="49"/>
      <c r="E48" s="6"/>
      <c r="F48" s="36">
        <f t="shared" si="6"/>
        <v>0</v>
      </c>
      <c r="G48" s="37">
        <f t="shared" si="2"/>
        <v>0.1</v>
      </c>
      <c r="H48" s="51">
        <f t="shared" si="7"/>
        <v>0</v>
      </c>
      <c r="I48" s="29"/>
      <c r="J48" s="6"/>
      <c r="K48" s="51">
        <f t="shared" si="8"/>
        <v>0</v>
      </c>
      <c r="L48" s="159">
        <f t="shared" si="9"/>
        <v>0</v>
      </c>
    </row>
    <row r="49" spans="1:14" customFormat="1" ht="12.5" x14ac:dyDescent="0.25">
      <c r="A49" s="10"/>
      <c r="B49" s="7"/>
      <c r="C49" s="10" t="str">
        <f t="shared" si="0"/>
        <v>FC</v>
      </c>
      <c r="D49" s="49"/>
      <c r="E49" s="6"/>
      <c r="F49" s="36">
        <f t="shared" si="6"/>
        <v>0</v>
      </c>
      <c r="G49" s="37">
        <f t="shared" si="2"/>
        <v>0.1</v>
      </c>
      <c r="H49" s="51">
        <f t="shared" si="7"/>
        <v>0</v>
      </c>
      <c r="I49" s="29"/>
      <c r="J49" s="6"/>
      <c r="K49" s="51">
        <f t="shared" si="8"/>
        <v>0</v>
      </c>
      <c r="L49" s="159">
        <f t="shared" si="9"/>
        <v>0</v>
      </c>
    </row>
    <row r="50" spans="1:14" customFormat="1" ht="12.5" x14ac:dyDescent="0.25">
      <c r="A50" s="10"/>
      <c r="B50" s="7"/>
      <c r="C50" s="10" t="str">
        <f t="shared" si="0"/>
        <v>FC</v>
      </c>
      <c r="D50" s="49"/>
      <c r="E50" s="6"/>
      <c r="F50" s="36">
        <f t="shared" si="6"/>
        <v>0</v>
      </c>
      <c r="G50" s="37">
        <f t="shared" si="2"/>
        <v>0.1</v>
      </c>
      <c r="H50" s="51">
        <f t="shared" si="7"/>
        <v>0</v>
      </c>
      <c r="I50" s="29"/>
      <c r="J50" s="6"/>
      <c r="K50" s="51">
        <f t="shared" si="8"/>
        <v>0</v>
      </c>
      <c r="L50" s="159">
        <f t="shared" si="9"/>
        <v>0</v>
      </c>
    </row>
    <row r="51" spans="1:14" customFormat="1" ht="12.5" x14ac:dyDescent="0.25">
      <c r="A51" s="10"/>
      <c r="B51" s="7"/>
      <c r="C51" s="10" t="str">
        <f t="shared" si="0"/>
        <v>FC</v>
      </c>
      <c r="D51" s="49"/>
      <c r="E51" s="6"/>
      <c r="F51" s="36">
        <f t="shared" si="6"/>
        <v>0</v>
      </c>
      <c r="G51" s="37">
        <f t="shared" si="2"/>
        <v>0.1</v>
      </c>
      <c r="H51" s="51">
        <f t="shared" si="7"/>
        <v>0</v>
      </c>
      <c r="I51" s="29"/>
      <c r="J51" s="6"/>
      <c r="K51" s="51">
        <f t="shared" si="8"/>
        <v>0</v>
      </c>
      <c r="L51" s="159">
        <f t="shared" si="9"/>
        <v>0</v>
      </c>
    </row>
    <row r="52" spans="1:14" customFormat="1" ht="12.5" x14ac:dyDescent="0.25">
      <c r="A52" s="10"/>
      <c r="B52" s="7"/>
      <c r="C52" s="10" t="str">
        <f t="shared" si="0"/>
        <v>FC</v>
      </c>
      <c r="D52" s="49"/>
      <c r="E52" s="6"/>
      <c r="F52" s="36">
        <f t="shared" si="6"/>
        <v>0</v>
      </c>
      <c r="G52" s="37">
        <f t="shared" si="2"/>
        <v>0.1</v>
      </c>
      <c r="H52" s="51">
        <f t="shared" si="7"/>
        <v>0</v>
      </c>
      <c r="I52" s="29"/>
      <c r="J52" s="6"/>
      <c r="K52" s="51">
        <f t="shared" si="8"/>
        <v>0</v>
      </c>
      <c r="L52" s="159">
        <f t="shared" si="9"/>
        <v>0</v>
      </c>
    </row>
    <row r="53" spans="1:14" customFormat="1" ht="12.5" x14ac:dyDescent="0.25">
      <c r="A53" s="10"/>
      <c r="B53" s="7"/>
      <c r="C53" s="10" t="str">
        <f t="shared" si="0"/>
        <v>FC</v>
      </c>
      <c r="D53" s="49"/>
      <c r="E53" s="6"/>
      <c r="F53" s="36">
        <f t="shared" si="6"/>
        <v>0</v>
      </c>
      <c r="G53" s="37">
        <f t="shared" si="2"/>
        <v>0.1</v>
      </c>
      <c r="H53" s="51">
        <f t="shared" si="7"/>
        <v>0</v>
      </c>
      <c r="I53" s="29"/>
      <c r="J53" s="6"/>
      <c r="K53" s="51">
        <f t="shared" si="8"/>
        <v>0</v>
      </c>
      <c r="L53" s="159">
        <f t="shared" si="9"/>
        <v>0</v>
      </c>
    </row>
    <row r="54" spans="1:14" customFormat="1" ht="12.5" x14ac:dyDescent="0.25">
      <c r="A54" s="10"/>
      <c r="B54" s="7"/>
      <c r="C54" s="10" t="str">
        <f t="shared" si="0"/>
        <v>FC</v>
      </c>
      <c r="D54" s="49"/>
      <c r="E54" s="6"/>
      <c r="F54" s="36">
        <f t="shared" si="6"/>
        <v>0</v>
      </c>
      <c r="G54" s="37">
        <f t="shared" si="2"/>
        <v>0.1</v>
      </c>
      <c r="H54" s="51">
        <f t="shared" si="7"/>
        <v>0</v>
      </c>
      <c r="I54" s="29"/>
      <c r="J54" s="6"/>
      <c r="K54" s="51">
        <f t="shared" si="8"/>
        <v>0</v>
      </c>
      <c r="L54" s="159">
        <f t="shared" si="9"/>
        <v>0</v>
      </c>
    </row>
    <row r="55" spans="1:14" customFormat="1" ht="12.5" x14ac:dyDescent="0.25">
      <c r="A55" s="10"/>
      <c r="B55" s="7"/>
      <c r="C55" s="10" t="str">
        <f t="shared" si="0"/>
        <v>FC</v>
      </c>
      <c r="D55" s="49"/>
      <c r="E55" s="6"/>
      <c r="F55" s="36">
        <f t="shared" si="6"/>
        <v>0</v>
      </c>
      <c r="G55" s="37">
        <f t="shared" si="2"/>
        <v>0.1</v>
      </c>
      <c r="H55" s="51">
        <f t="shared" si="7"/>
        <v>0</v>
      </c>
      <c r="I55" s="29"/>
      <c r="J55" s="6"/>
      <c r="K55" s="51">
        <f t="shared" si="8"/>
        <v>0</v>
      </c>
      <c r="L55" s="159">
        <f t="shared" si="9"/>
        <v>0</v>
      </c>
    </row>
    <row r="56" spans="1:14" customFormat="1" ht="12.5" x14ac:dyDescent="0.25">
      <c r="A56" s="10"/>
      <c r="B56" s="7"/>
      <c r="C56" s="10" t="str">
        <f t="shared" si="0"/>
        <v>FC</v>
      </c>
      <c r="D56" s="49"/>
      <c r="E56" s="6"/>
      <c r="F56" s="36">
        <f t="shared" si="6"/>
        <v>0</v>
      </c>
      <c r="G56" s="37">
        <f t="shared" si="2"/>
        <v>0.1</v>
      </c>
      <c r="H56" s="51">
        <f t="shared" si="7"/>
        <v>0</v>
      </c>
      <c r="I56" s="29"/>
      <c r="J56" s="6"/>
      <c r="K56" s="51">
        <f t="shared" si="8"/>
        <v>0</v>
      </c>
      <c r="L56" s="159">
        <f t="shared" si="9"/>
        <v>0</v>
      </c>
    </row>
    <row r="57" spans="1:14" customFormat="1" ht="12.5" x14ac:dyDescent="0.25">
      <c r="A57" s="10"/>
      <c r="B57" s="7"/>
      <c r="C57" s="10" t="str">
        <f t="shared" si="0"/>
        <v>FC</v>
      </c>
      <c r="D57" s="49"/>
      <c r="E57" s="6"/>
      <c r="F57" s="36">
        <f t="shared" si="6"/>
        <v>0</v>
      </c>
      <c r="G57" s="37">
        <f t="shared" si="2"/>
        <v>0.1</v>
      </c>
      <c r="H57" s="51">
        <f t="shared" si="7"/>
        <v>0</v>
      </c>
      <c r="I57" s="29"/>
      <c r="J57" s="6"/>
      <c r="K57" s="51">
        <f t="shared" si="8"/>
        <v>0</v>
      </c>
      <c r="L57" s="159">
        <f t="shared" si="9"/>
        <v>0</v>
      </c>
    </row>
    <row r="58" spans="1:14" customFormat="1" ht="12.5" x14ac:dyDescent="0.25">
      <c r="A58" s="10"/>
      <c r="B58" s="7"/>
      <c r="C58" s="10" t="str">
        <f t="shared" si="0"/>
        <v>FC</v>
      </c>
      <c r="D58" s="49"/>
      <c r="E58" s="6"/>
      <c r="F58" s="36">
        <f t="shared" si="6"/>
        <v>0</v>
      </c>
      <c r="G58" s="37">
        <f t="shared" si="2"/>
        <v>0.1</v>
      </c>
      <c r="H58" s="51">
        <f t="shared" si="7"/>
        <v>0</v>
      </c>
      <c r="I58" s="29"/>
      <c r="J58" s="6"/>
      <c r="K58" s="51">
        <f t="shared" si="8"/>
        <v>0</v>
      </c>
      <c r="L58" s="159">
        <f t="shared" si="9"/>
        <v>0</v>
      </c>
    </row>
    <row r="59" spans="1:14" customFormat="1" ht="12.5" x14ac:dyDescent="0.25">
      <c r="A59" s="10"/>
      <c r="B59" s="7"/>
      <c r="C59" s="10" t="str">
        <f t="shared" si="0"/>
        <v>FC</v>
      </c>
      <c r="D59" s="49"/>
      <c r="E59" s="6"/>
      <c r="F59" s="36">
        <f t="shared" si="6"/>
        <v>0</v>
      </c>
      <c r="G59" s="37">
        <f t="shared" si="2"/>
        <v>0.1</v>
      </c>
      <c r="H59" s="51">
        <f t="shared" si="7"/>
        <v>0</v>
      </c>
      <c r="I59" s="29"/>
      <c r="J59" s="6"/>
      <c r="K59" s="51">
        <f t="shared" si="8"/>
        <v>0</v>
      </c>
      <c r="L59" s="159">
        <f t="shared" si="9"/>
        <v>0</v>
      </c>
    </row>
    <row r="60" spans="1:14" s="2" customFormat="1" ht="13.5" thickBot="1" x14ac:dyDescent="0.35">
      <c r="A60" s="14"/>
      <c r="B60" s="12"/>
      <c r="C60" s="14"/>
      <c r="D60" s="53"/>
      <c r="E60" s="13"/>
      <c r="F60" s="157"/>
      <c r="G60" s="157"/>
      <c r="H60" s="158"/>
      <c r="I60" s="30"/>
      <c r="J60" s="13"/>
      <c r="K60" s="158"/>
      <c r="L60" s="160"/>
    </row>
    <row r="61" spans="1:14" customFormat="1" ht="13.5" thickBot="1" x14ac:dyDescent="0.35">
      <c r="A61" s="79"/>
      <c r="B61" s="78" t="str">
        <f>+"SUB-TOTAL:  "&amp;A15</f>
        <v>SUB-TOTAL:  G5</v>
      </c>
      <c r="C61" s="79"/>
      <c r="D61" s="80"/>
      <c r="E61" s="81">
        <f>SUM(E17:E60)</f>
        <v>0</v>
      </c>
      <c r="F61" s="81">
        <f>SUM(F17:F60)</f>
        <v>0</v>
      </c>
      <c r="G61" s="82">
        <f t="shared" ref="G61" si="10">$B$8</f>
        <v>0.1</v>
      </c>
      <c r="H61" s="81">
        <f>SUM(H17:H60)</f>
        <v>0</v>
      </c>
      <c r="I61" s="83"/>
      <c r="J61" s="81">
        <f t="shared" ref="J61:K61" si="11">SUM(J17:J60)</f>
        <v>0</v>
      </c>
      <c r="K61" s="136">
        <f t="shared" si="11"/>
        <v>0</v>
      </c>
      <c r="L61" s="137">
        <f>SUM(L17:L60)</f>
        <v>0</v>
      </c>
      <c r="N61" s="2"/>
    </row>
    <row r="62" spans="1:14" customFormat="1" ht="13" x14ac:dyDescent="0.3">
      <c r="A62" s="1"/>
      <c r="B62" s="1"/>
      <c r="C62" s="4"/>
      <c r="D62" s="31"/>
      <c r="E62" s="33"/>
      <c r="F62" s="33"/>
      <c r="G62" s="1"/>
      <c r="H62" s="25"/>
      <c r="I62" s="31"/>
      <c r="J62" s="33"/>
      <c r="K62" s="34"/>
      <c r="L62" s="34"/>
      <c r="N62" s="2"/>
    </row>
    <row r="63" spans="1:14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4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x14ac:dyDescent="0.2">
      <c r="E102" s="279"/>
      <c r="F102" s="280"/>
    </row>
    <row r="103" spans="4:12" x14ac:dyDescent="0.2">
      <c r="E103" s="279"/>
      <c r="F103" s="280"/>
    </row>
    <row r="104" spans="4:12" x14ac:dyDescent="0.2">
      <c r="E104" s="279"/>
      <c r="F104" s="280"/>
    </row>
  </sheetData>
  <sheetProtection formatColumns="0" formatRows="0" selectLockedCells="1"/>
  <mergeCells count="15">
    <mergeCell ref="L12:L14"/>
    <mergeCell ref="A1:B1"/>
    <mergeCell ref="A2:B2"/>
    <mergeCell ref="C10:H11"/>
    <mergeCell ref="I10:K11"/>
    <mergeCell ref="B12:B14"/>
    <mergeCell ref="A12:A14"/>
    <mergeCell ref="C12:C14"/>
    <mergeCell ref="G12:G14"/>
    <mergeCell ref="D12:D14"/>
    <mergeCell ref="E12:E14"/>
    <mergeCell ref="F12:F14"/>
    <mergeCell ref="H12:H14"/>
    <mergeCell ref="J12:J14"/>
    <mergeCell ref="K12:K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>
    <tabColor rgb="FF00B050"/>
  </sheetPr>
  <dimension ref="A1:L105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151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67</v>
      </c>
      <c r="C5" s="266"/>
      <c r="D5" s="266"/>
      <c r="E5" s="3"/>
      <c r="F5" s="16"/>
      <c r="G5" s="16"/>
      <c r="H5" s="241"/>
      <c r="I5" s="241"/>
      <c r="J5" s="3"/>
      <c r="K5" s="3"/>
      <c r="L5" s="3"/>
    </row>
    <row r="6" spans="1:12" customFormat="1" ht="13" x14ac:dyDescent="0.3">
      <c r="A6" s="240" t="s">
        <v>27</v>
      </c>
      <c r="B6" s="138" t="s">
        <v>166</v>
      </c>
      <c r="C6" s="266"/>
      <c r="D6" s="266"/>
      <c r="E6" s="3"/>
      <c r="F6" s="16"/>
      <c r="G6" s="16"/>
      <c r="H6" s="241"/>
      <c r="I6" s="241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16"/>
      <c r="G7" s="16"/>
      <c r="H7" s="241"/>
      <c r="I7" s="241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  <c r="D8" s="266"/>
      <c r="E8" s="3"/>
      <c r="F8" s="16"/>
      <c r="G8" s="16"/>
      <c r="H8" s="241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5" customHeight="1" x14ac:dyDescent="0.2">
      <c r="A12" s="347" t="s">
        <v>33</v>
      </c>
      <c r="B12" s="344" t="s">
        <v>34</v>
      </c>
      <c r="C12" s="347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62" t="s">
        <v>40</v>
      </c>
      <c r="I12" s="132" t="s">
        <v>36</v>
      </c>
      <c r="J12" s="350" t="s">
        <v>41</v>
      </c>
      <c r="K12" s="344" t="s">
        <v>42</v>
      </c>
      <c r="L12" s="403" t="s">
        <v>43</v>
      </c>
    </row>
    <row r="13" spans="1:12" customFormat="1" ht="13" x14ac:dyDescent="0.2">
      <c r="A13" s="348"/>
      <c r="B13" s="345"/>
      <c r="C13" s="348"/>
      <c r="D13" s="70"/>
      <c r="E13" s="351"/>
      <c r="F13" s="351"/>
      <c r="G13" s="351"/>
      <c r="H13" s="363"/>
      <c r="I13" s="133"/>
      <c r="J13" s="351"/>
      <c r="K13" s="345"/>
      <c r="L13" s="404"/>
    </row>
    <row r="14" spans="1:12" customFormat="1" ht="13.5" thickBot="1" x14ac:dyDescent="0.25">
      <c r="A14" s="348"/>
      <c r="B14" s="346"/>
      <c r="C14" s="348"/>
      <c r="D14" s="70"/>
      <c r="E14" s="351"/>
      <c r="F14" s="351"/>
      <c r="G14" s="351"/>
      <c r="H14" s="363"/>
      <c r="I14" s="133"/>
      <c r="J14" s="351"/>
      <c r="K14" s="345"/>
      <c r="L14" s="404"/>
    </row>
    <row r="15" spans="1:12" customFormat="1" ht="14" x14ac:dyDescent="0.3">
      <c r="A15" s="43" t="str">
        <f>B5</f>
        <v>G6.1</v>
      </c>
      <c r="B15" s="46" t="str">
        <f>B6</f>
        <v>Ad hoc Support Contract in base cost</v>
      </c>
      <c r="C15" s="47"/>
      <c r="D15" s="44"/>
      <c r="E15" s="44"/>
      <c r="F15" s="165"/>
      <c r="G15" s="165"/>
      <c r="H15" s="166"/>
      <c r="I15" s="47"/>
      <c r="J15" s="44"/>
      <c r="K15" s="166"/>
      <c r="L15" s="172"/>
    </row>
    <row r="16" spans="1:12" customFormat="1" ht="25.5" x14ac:dyDescent="0.3">
      <c r="A16" s="286"/>
      <c r="B16" s="287" t="s">
        <v>152</v>
      </c>
      <c r="C16" s="19"/>
      <c r="D16" s="283"/>
      <c r="E16" s="17"/>
      <c r="F16" s="36"/>
      <c r="G16" s="37"/>
      <c r="H16" s="144"/>
      <c r="I16" s="28"/>
      <c r="J16" s="17"/>
      <c r="K16" s="144"/>
      <c r="L16" s="163"/>
    </row>
    <row r="17" spans="1:12" customFormat="1" ht="13" x14ac:dyDescent="0.3">
      <c r="A17" s="282"/>
      <c r="B17" s="187"/>
      <c r="C17" s="183"/>
      <c r="D17" s="49"/>
      <c r="E17" s="6"/>
      <c r="F17" s="17"/>
      <c r="G17" s="18"/>
      <c r="H17" s="23"/>
      <c r="I17" s="29"/>
      <c r="J17" s="6"/>
      <c r="K17" s="23"/>
      <c r="L17" s="27"/>
    </row>
    <row r="18" spans="1:12" customFormat="1" ht="12.5" x14ac:dyDescent="0.25">
      <c r="A18" s="10"/>
      <c r="B18" s="7" t="s">
        <v>141</v>
      </c>
      <c r="C18" s="10" t="str">
        <f t="shared" ref="C18:C39" si="0">$B$7</f>
        <v>FC</v>
      </c>
      <c r="D18" s="49"/>
      <c r="E18" s="6"/>
      <c r="F18" s="36">
        <f t="shared" ref="F18:F39" si="1">D18*E18</f>
        <v>0</v>
      </c>
      <c r="G18" s="37">
        <f t="shared" ref="G18:G39" si="2">$B$8</f>
        <v>0.1</v>
      </c>
      <c r="H18" s="51">
        <f t="shared" ref="H18:H39" si="3">IF(G18&lt;&gt;0,F18/G18,0)</f>
        <v>0</v>
      </c>
      <c r="I18" s="29"/>
      <c r="J18" s="6"/>
      <c r="K18" s="51">
        <f t="shared" ref="K18:K39" si="4">I18*J18</f>
        <v>0</v>
      </c>
      <c r="L18" s="159">
        <f t="shared" ref="L18:L39" si="5">IF(OR(J18&gt;0,H18&gt;0),H18+K18,0)</f>
        <v>0</v>
      </c>
    </row>
    <row r="19" spans="1:12" customFormat="1" ht="12.5" x14ac:dyDescent="0.25">
      <c r="A19" s="10"/>
      <c r="B19" s="9" t="s">
        <v>142</v>
      </c>
      <c r="C19" s="10" t="str">
        <f t="shared" si="0"/>
        <v>FC</v>
      </c>
      <c r="D19" s="49"/>
      <c r="E19" s="6"/>
      <c r="F19" s="36">
        <f t="shared" si="1"/>
        <v>0</v>
      </c>
      <c r="G19" s="37">
        <f t="shared" si="2"/>
        <v>0.1</v>
      </c>
      <c r="H19" s="51">
        <f t="shared" si="3"/>
        <v>0</v>
      </c>
      <c r="I19" s="29"/>
      <c r="J19" s="6"/>
      <c r="K19" s="51">
        <f t="shared" si="4"/>
        <v>0</v>
      </c>
      <c r="L19" s="159">
        <f t="shared" si="5"/>
        <v>0</v>
      </c>
    </row>
    <row r="20" spans="1:12" customFormat="1" ht="12.5" x14ac:dyDescent="0.25">
      <c r="A20" s="10"/>
      <c r="B20" s="7" t="s">
        <v>143</v>
      </c>
      <c r="C20" s="10" t="str">
        <f t="shared" si="0"/>
        <v>FC</v>
      </c>
      <c r="D20" s="49"/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29"/>
      <c r="J20" s="6"/>
      <c r="K20" s="51">
        <f t="shared" si="4"/>
        <v>0</v>
      </c>
      <c r="L20" s="159">
        <f t="shared" si="5"/>
        <v>0</v>
      </c>
    </row>
    <row r="21" spans="1:12" customFormat="1" ht="12.5" x14ac:dyDescent="0.25">
      <c r="A21" s="10"/>
      <c r="B21" s="9" t="s">
        <v>144</v>
      </c>
      <c r="C21" s="10" t="str">
        <f t="shared" si="0"/>
        <v>FC</v>
      </c>
      <c r="D21" s="49"/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9"/>
      <c r="J21" s="6"/>
      <c r="K21" s="51">
        <f t="shared" si="4"/>
        <v>0</v>
      </c>
      <c r="L21" s="159">
        <f t="shared" si="5"/>
        <v>0</v>
      </c>
    </row>
    <row r="22" spans="1:12" customFormat="1" ht="12.5" x14ac:dyDescent="0.25">
      <c r="A22" s="10"/>
      <c r="B22" s="7" t="s">
        <v>145</v>
      </c>
      <c r="C22" s="10" t="str">
        <f t="shared" si="0"/>
        <v>FC</v>
      </c>
      <c r="D22" s="49"/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29"/>
      <c r="J22" s="6"/>
      <c r="K22" s="51">
        <f t="shared" si="4"/>
        <v>0</v>
      </c>
      <c r="L22" s="159">
        <f t="shared" si="5"/>
        <v>0</v>
      </c>
    </row>
    <row r="23" spans="1:12" customFormat="1" ht="12.5" x14ac:dyDescent="0.25">
      <c r="A23" s="10"/>
      <c r="B23" s="9" t="s">
        <v>146</v>
      </c>
      <c r="C23" s="10" t="str">
        <f t="shared" si="0"/>
        <v>FC</v>
      </c>
      <c r="D23" s="49"/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/>
      <c r="J23" s="6"/>
      <c r="K23" s="51">
        <f t="shared" si="4"/>
        <v>0</v>
      </c>
      <c r="L23" s="159">
        <f t="shared" si="5"/>
        <v>0</v>
      </c>
    </row>
    <row r="24" spans="1:12" customFormat="1" ht="12.5" x14ac:dyDescent="0.25">
      <c r="A24" s="10"/>
      <c r="B24" s="7" t="s">
        <v>147</v>
      </c>
      <c r="C24" s="10" t="str">
        <f t="shared" si="0"/>
        <v>FC</v>
      </c>
      <c r="D24" s="49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9"/>
      <c r="J24" s="6"/>
      <c r="K24" s="51">
        <f t="shared" si="4"/>
        <v>0</v>
      </c>
      <c r="L24" s="159">
        <f t="shared" si="5"/>
        <v>0</v>
      </c>
    </row>
    <row r="25" spans="1:12" customFormat="1" ht="12.5" x14ac:dyDescent="0.25">
      <c r="A25" s="10"/>
      <c r="B25" s="9" t="s">
        <v>148</v>
      </c>
      <c r="C25" s="10" t="str">
        <f t="shared" si="0"/>
        <v>FC</v>
      </c>
      <c r="D25" s="49"/>
      <c r="E25" s="6"/>
      <c r="F25" s="36">
        <f t="shared" si="1"/>
        <v>0</v>
      </c>
      <c r="G25" s="37">
        <f t="shared" si="2"/>
        <v>0.1</v>
      </c>
      <c r="H25" s="51">
        <f t="shared" si="3"/>
        <v>0</v>
      </c>
      <c r="I25" s="29"/>
      <c r="J25" s="6"/>
      <c r="K25" s="51">
        <f t="shared" si="4"/>
        <v>0</v>
      </c>
      <c r="L25" s="159">
        <f t="shared" si="5"/>
        <v>0</v>
      </c>
    </row>
    <row r="26" spans="1:12" customFormat="1" ht="12.5" x14ac:dyDescent="0.25">
      <c r="A26" s="10"/>
      <c r="B26" s="7" t="s">
        <v>149</v>
      </c>
      <c r="C26" s="10" t="str">
        <f t="shared" si="0"/>
        <v>FC</v>
      </c>
      <c r="D26" s="49"/>
      <c r="E26" s="6"/>
      <c r="F26" s="36">
        <f t="shared" si="1"/>
        <v>0</v>
      </c>
      <c r="G26" s="37">
        <f t="shared" si="2"/>
        <v>0.1</v>
      </c>
      <c r="H26" s="51">
        <f t="shared" si="3"/>
        <v>0</v>
      </c>
      <c r="I26" s="29"/>
      <c r="J26" s="6"/>
      <c r="K26" s="51">
        <f t="shared" si="4"/>
        <v>0</v>
      </c>
      <c r="L26" s="159">
        <f t="shared" si="5"/>
        <v>0</v>
      </c>
    </row>
    <row r="27" spans="1:12" customFormat="1" ht="12.5" x14ac:dyDescent="0.25">
      <c r="A27" s="10"/>
      <c r="B27" s="9" t="s">
        <v>150</v>
      </c>
      <c r="C27" s="10" t="str">
        <f t="shared" si="0"/>
        <v>FC</v>
      </c>
      <c r="D27" s="49"/>
      <c r="E27" s="6"/>
      <c r="F27" s="36">
        <f t="shared" si="1"/>
        <v>0</v>
      </c>
      <c r="G27" s="37">
        <f t="shared" si="2"/>
        <v>0.1</v>
      </c>
      <c r="H27" s="51">
        <f t="shared" si="3"/>
        <v>0</v>
      </c>
      <c r="I27" s="29"/>
      <c r="J27" s="6"/>
      <c r="K27" s="51">
        <f t="shared" si="4"/>
        <v>0</v>
      </c>
      <c r="L27" s="159">
        <f t="shared" si="5"/>
        <v>0</v>
      </c>
    </row>
    <row r="28" spans="1:12" customFormat="1" ht="12.5" x14ac:dyDescent="0.25">
      <c r="A28" s="10"/>
      <c r="B28" s="7"/>
      <c r="C28" s="10" t="str">
        <f t="shared" si="0"/>
        <v>FC</v>
      </c>
      <c r="D28" s="49"/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9"/>
      <c r="J28" s="6"/>
      <c r="K28" s="51">
        <f t="shared" si="4"/>
        <v>0</v>
      </c>
      <c r="L28" s="159">
        <f t="shared" si="5"/>
        <v>0</v>
      </c>
    </row>
    <row r="29" spans="1:12" customFormat="1" ht="12.5" x14ac:dyDescent="0.25">
      <c r="A29" s="10"/>
      <c r="B29" s="7"/>
      <c r="C29" s="10" t="str">
        <f t="shared" si="0"/>
        <v>FC</v>
      </c>
      <c r="D29" s="49"/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/>
      <c r="J29" s="6"/>
      <c r="K29" s="51">
        <f t="shared" si="4"/>
        <v>0</v>
      </c>
      <c r="L29" s="159">
        <f t="shared" si="5"/>
        <v>0</v>
      </c>
    </row>
    <row r="30" spans="1:12" customFormat="1" ht="12.5" x14ac:dyDescent="0.25">
      <c r="A30" s="10"/>
      <c r="B30" s="7"/>
      <c r="C30" s="10" t="str">
        <f t="shared" si="0"/>
        <v>FC</v>
      </c>
      <c r="D30" s="49"/>
      <c r="E30" s="6"/>
      <c r="F30" s="36">
        <f t="shared" si="1"/>
        <v>0</v>
      </c>
      <c r="G30" s="37">
        <f t="shared" si="2"/>
        <v>0.1</v>
      </c>
      <c r="H30" s="51">
        <f t="shared" si="3"/>
        <v>0</v>
      </c>
      <c r="I30" s="29"/>
      <c r="J30" s="6"/>
      <c r="K30" s="51">
        <f t="shared" si="4"/>
        <v>0</v>
      </c>
      <c r="L30" s="159">
        <f t="shared" si="5"/>
        <v>0</v>
      </c>
    </row>
    <row r="31" spans="1:12" customFormat="1" ht="12.5" x14ac:dyDescent="0.25">
      <c r="A31" s="10"/>
      <c r="B31" s="7"/>
      <c r="C31" s="10" t="str">
        <f t="shared" si="0"/>
        <v>FC</v>
      </c>
      <c r="D31" s="49"/>
      <c r="E31" s="6"/>
      <c r="F31" s="36">
        <f t="shared" si="1"/>
        <v>0</v>
      </c>
      <c r="G31" s="37">
        <f t="shared" si="2"/>
        <v>0.1</v>
      </c>
      <c r="H31" s="51">
        <f t="shared" si="3"/>
        <v>0</v>
      </c>
      <c r="I31" s="29"/>
      <c r="J31" s="6"/>
      <c r="K31" s="51">
        <f t="shared" si="4"/>
        <v>0</v>
      </c>
      <c r="L31" s="159">
        <f t="shared" si="5"/>
        <v>0</v>
      </c>
    </row>
    <row r="32" spans="1:12" customFormat="1" ht="12.5" x14ac:dyDescent="0.25">
      <c r="A32" s="10"/>
      <c r="B32" s="7"/>
      <c r="C32" s="10" t="str">
        <f t="shared" si="0"/>
        <v>FC</v>
      </c>
      <c r="D32" s="49"/>
      <c r="E32" s="6"/>
      <c r="F32" s="36">
        <f t="shared" si="1"/>
        <v>0</v>
      </c>
      <c r="G32" s="37">
        <f t="shared" si="2"/>
        <v>0.1</v>
      </c>
      <c r="H32" s="51">
        <f t="shared" si="3"/>
        <v>0</v>
      </c>
      <c r="I32" s="29"/>
      <c r="J32" s="6"/>
      <c r="K32" s="51">
        <f t="shared" si="4"/>
        <v>0</v>
      </c>
      <c r="L32" s="159">
        <f t="shared" si="5"/>
        <v>0</v>
      </c>
    </row>
    <row r="33" spans="1:12" customFormat="1" ht="12.5" x14ac:dyDescent="0.25">
      <c r="A33" s="10"/>
      <c r="B33" s="7"/>
      <c r="C33" s="10" t="str">
        <f t="shared" si="0"/>
        <v>FC</v>
      </c>
      <c r="D33" s="49"/>
      <c r="E33" s="6"/>
      <c r="F33" s="36">
        <f t="shared" si="1"/>
        <v>0</v>
      </c>
      <c r="G33" s="37">
        <f t="shared" si="2"/>
        <v>0.1</v>
      </c>
      <c r="H33" s="51">
        <f t="shared" si="3"/>
        <v>0</v>
      </c>
      <c r="I33" s="29"/>
      <c r="J33" s="6"/>
      <c r="K33" s="51">
        <f t="shared" si="4"/>
        <v>0</v>
      </c>
      <c r="L33" s="159">
        <f t="shared" si="5"/>
        <v>0</v>
      </c>
    </row>
    <row r="34" spans="1:12" customFormat="1" ht="12.5" x14ac:dyDescent="0.25">
      <c r="A34" s="10"/>
      <c r="B34" s="9"/>
      <c r="C34" s="10" t="str">
        <f t="shared" si="0"/>
        <v>FC</v>
      </c>
      <c r="D34" s="49"/>
      <c r="E34" s="6"/>
      <c r="F34" s="36">
        <f t="shared" si="1"/>
        <v>0</v>
      </c>
      <c r="G34" s="37">
        <f t="shared" si="2"/>
        <v>0.1</v>
      </c>
      <c r="H34" s="51">
        <f t="shared" si="3"/>
        <v>0</v>
      </c>
      <c r="I34" s="29"/>
      <c r="J34" s="6"/>
      <c r="K34" s="51">
        <f t="shared" si="4"/>
        <v>0</v>
      </c>
      <c r="L34" s="159">
        <f t="shared" si="5"/>
        <v>0</v>
      </c>
    </row>
    <row r="35" spans="1:12" customFormat="1" ht="12.5" x14ac:dyDescent="0.25">
      <c r="A35" s="10"/>
      <c r="B35" s="7"/>
      <c r="C35" s="10" t="str">
        <f t="shared" si="0"/>
        <v>FC</v>
      </c>
      <c r="D35" s="49"/>
      <c r="E35" s="6"/>
      <c r="F35" s="36">
        <f t="shared" si="1"/>
        <v>0</v>
      </c>
      <c r="G35" s="37">
        <f t="shared" si="2"/>
        <v>0.1</v>
      </c>
      <c r="H35" s="51">
        <f t="shared" si="3"/>
        <v>0</v>
      </c>
      <c r="I35" s="29"/>
      <c r="J35" s="6"/>
      <c r="K35" s="51">
        <f t="shared" si="4"/>
        <v>0</v>
      </c>
      <c r="L35" s="159">
        <f t="shared" si="5"/>
        <v>0</v>
      </c>
    </row>
    <row r="36" spans="1:12" customFormat="1" ht="12.5" x14ac:dyDescent="0.25">
      <c r="A36" s="10"/>
      <c r="B36" s="7"/>
      <c r="C36" s="10" t="str">
        <f t="shared" si="0"/>
        <v>FC</v>
      </c>
      <c r="D36" s="49"/>
      <c r="E36" s="6"/>
      <c r="F36" s="36">
        <f t="shared" si="1"/>
        <v>0</v>
      </c>
      <c r="G36" s="37">
        <f t="shared" si="2"/>
        <v>0.1</v>
      </c>
      <c r="H36" s="51">
        <f t="shared" si="3"/>
        <v>0</v>
      </c>
      <c r="I36" s="29"/>
      <c r="J36" s="6"/>
      <c r="K36" s="51">
        <f t="shared" si="4"/>
        <v>0</v>
      </c>
      <c r="L36" s="159">
        <f t="shared" si="5"/>
        <v>0</v>
      </c>
    </row>
    <row r="37" spans="1:12" customFormat="1" ht="12.5" x14ac:dyDescent="0.25">
      <c r="A37" s="10"/>
      <c r="B37" s="7"/>
      <c r="C37" s="10" t="str">
        <f t="shared" si="0"/>
        <v>FC</v>
      </c>
      <c r="D37" s="49"/>
      <c r="E37" s="6"/>
      <c r="F37" s="36">
        <f t="shared" si="1"/>
        <v>0</v>
      </c>
      <c r="G37" s="37">
        <f t="shared" si="2"/>
        <v>0.1</v>
      </c>
      <c r="H37" s="51">
        <f t="shared" si="3"/>
        <v>0</v>
      </c>
      <c r="I37" s="29"/>
      <c r="J37" s="6"/>
      <c r="K37" s="51">
        <f t="shared" si="4"/>
        <v>0</v>
      </c>
      <c r="L37" s="159">
        <f t="shared" si="5"/>
        <v>0</v>
      </c>
    </row>
    <row r="38" spans="1:12" customFormat="1" ht="12.5" x14ac:dyDescent="0.25">
      <c r="A38" s="10"/>
      <c r="B38" s="7"/>
      <c r="C38" s="10" t="str">
        <f t="shared" si="0"/>
        <v>FC</v>
      </c>
      <c r="D38" s="49"/>
      <c r="E38" s="6"/>
      <c r="F38" s="36">
        <f t="shared" si="1"/>
        <v>0</v>
      </c>
      <c r="G38" s="37">
        <f t="shared" si="2"/>
        <v>0.1</v>
      </c>
      <c r="H38" s="51">
        <f t="shared" si="3"/>
        <v>0</v>
      </c>
      <c r="I38" s="29"/>
      <c r="J38" s="6"/>
      <c r="K38" s="51">
        <f t="shared" si="4"/>
        <v>0</v>
      </c>
      <c r="L38" s="159">
        <f t="shared" si="5"/>
        <v>0</v>
      </c>
    </row>
    <row r="39" spans="1:12" customFormat="1" ht="12.5" x14ac:dyDescent="0.25">
      <c r="A39" s="10"/>
      <c r="B39" s="7"/>
      <c r="C39" s="10" t="str">
        <f t="shared" si="0"/>
        <v>FC</v>
      </c>
      <c r="D39" s="49"/>
      <c r="E39" s="6"/>
      <c r="F39" s="36">
        <f t="shared" si="1"/>
        <v>0</v>
      </c>
      <c r="G39" s="37">
        <f t="shared" si="2"/>
        <v>0.1</v>
      </c>
      <c r="H39" s="51">
        <f t="shared" si="3"/>
        <v>0</v>
      </c>
      <c r="I39" s="29"/>
      <c r="J39" s="6"/>
      <c r="K39" s="51">
        <f t="shared" si="4"/>
        <v>0</v>
      </c>
      <c r="L39" s="159">
        <f t="shared" si="5"/>
        <v>0</v>
      </c>
    </row>
    <row r="40" spans="1:12" customFormat="1" ht="13.5" thickBot="1" x14ac:dyDescent="0.35">
      <c r="A40" s="45"/>
      <c r="B40" s="48"/>
      <c r="C40" s="45"/>
      <c r="D40" s="288"/>
      <c r="E40" s="24"/>
      <c r="F40" s="167"/>
      <c r="G40" s="167"/>
      <c r="H40" s="168"/>
      <c r="I40" s="32"/>
      <c r="J40" s="24"/>
      <c r="K40" s="168"/>
      <c r="L40" s="173"/>
    </row>
    <row r="41" spans="1:12" customFormat="1" ht="13.5" thickBot="1" x14ac:dyDescent="0.35">
      <c r="A41" s="176"/>
      <c r="B41" s="175" t="str">
        <f>+"SUB-TOTAL:  "&amp;A15</f>
        <v>SUB-TOTAL:  G6.1</v>
      </c>
      <c r="C41" s="176"/>
      <c r="D41" s="177"/>
      <c r="E41" s="169">
        <f>SUM(E18:E40)</f>
        <v>0</v>
      </c>
      <c r="F41" s="169">
        <f>SUM(F18:F40)</f>
        <v>0</v>
      </c>
      <c r="G41" s="170">
        <f>$B$8</f>
        <v>0.1</v>
      </c>
      <c r="H41" s="171">
        <f>SUM(H18:H40)</f>
        <v>0</v>
      </c>
      <c r="I41" s="178"/>
      <c r="J41" s="169">
        <f>SUM(J18:J40)</f>
        <v>0</v>
      </c>
      <c r="K41" s="171">
        <f t="shared" ref="K41:L41" si="6">SUM(K18:K40)</f>
        <v>0</v>
      </c>
      <c r="L41" s="174">
        <f t="shared" si="6"/>
        <v>0</v>
      </c>
    </row>
    <row r="42" spans="1:12" customFormat="1" ht="13" x14ac:dyDescent="0.3">
      <c r="A42" s="1"/>
      <c r="B42" s="1"/>
      <c r="C42" s="4"/>
      <c r="D42" s="31"/>
      <c r="E42" s="33"/>
      <c r="F42" s="33"/>
      <c r="G42" s="1"/>
      <c r="H42" s="25"/>
      <c r="I42" s="31"/>
      <c r="J42" s="33"/>
      <c r="K42" s="34"/>
      <c r="L42" s="34"/>
    </row>
    <row r="43" spans="1:12" ht="10.5" x14ac:dyDescent="0.25">
      <c r="D43" s="275"/>
      <c r="E43" s="276"/>
      <c r="F43" s="277"/>
      <c r="H43" s="26"/>
      <c r="I43" s="278"/>
      <c r="J43" s="276"/>
      <c r="K43" s="35"/>
      <c r="L43" s="35"/>
    </row>
    <row r="44" spans="1:12" ht="10.5" x14ac:dyDescent="0.25">
      <c r="D44" s="275"/>
      <c r="E44" s="276"/>
      <c r="F44" s="277"/>
      <c r="H44" s="26"/>
      <c r="I44" s="278"/>
      <c r="J44" s="276"/>
      <c r="K44" s="35"/>
      <c r="L44" s="35"/>
    </row>
    <row r="45" spans="1:12" ht="10.5" x14ac:dyDescent="0.25">
      <c r="D45" s="275"/>
      <c r="E45" s="276"/>
      <c r="F45" s="277"/>
      <c r="H45" s="26"/>
      <c r="I45" s="278"/>
      <c r="J45" s="276"/>
      <c r="K45" s="35"/>
      <c r="L45" s="35"/>
    </row>
    <row r="46" spans="1:12" ht="10.5" x14ac:dyDescent="0.25">
      <c r="D46" s="275"/>
      <c r="E46" s="276"/>
      <c r="F46" s="277"/>
      <c r="H46" s="26"/>
      <c r="I46" s="278"/>
      <c r="J46" s="276"/>
      <c r="K46" s="35"/>
      <c r="L46" s="35"/>
    </row>
    <row r="47" spans="1:12" ht="10.5" x14ac:dyDescent="0.25">
      <c r="D47" s="275"/>
      <c r="E47" s="276"/>
      <c r="F47" s="277"/>
      <c r="H47" s="26"/>
      <c r="I47" s="278"/>
      <c r="J47" s="276"/>
      <c r="K47" s="35"/>
      <c r="L47" s="35"/>
    </row>
    <row r="48" spans="1:12" ht="10.5" x14ac:dyDescent="0.25">
      <c r="D48" s="275"/>
      <c r="E48" s="276"/>
      <c r="F48" s="277"/>
      <c r="H48" s="26"/>
      <c r="I48" s="278"/>
      <c r="J48" s="276"/>
      <c r="K48" s="35"/>
      <c r="L48" s="35"/>
    </row>
    <row r="49" spans="4:12" ht="10.5" x14ac:dyDescent="0.25">
      <c r="D49" s="275"/>
      <c r="E49" s="276"/>
      <c r="F49" s="277"/>
      <c r="H49" s="26"/>
      <c r="I49" s="278"/>
      <c r="J49" s="276"/>
      <c r="K49" s="35"/>
      <c r="L49" s="35"/>
    </row>
    <row r="50" spans="4:12" ht="10.5" x14ac:dyDescent="0.25">
      <c r="D50" s="275"/>
      <c r="E50" s="276"/>
      <c r="F50" s="277"/>
      <c r="H50" s="26"/>
      <c r="I50" s="278"/>
      <c r="J50" s="276"/>
      <c r="K50" s="35"/>
      <c r="L50" s="35"/>
    </row>
    <row r="51" spans="4:12" ht="10.5" x14ac:dyDescent="0.25">
      <c r="D51" s="275"/>
      <c r="E51" s="276"/>
      <c r="F51" s="277"/>
      <c r="H51" s="26"/>
      <c r="I51" s="278"/>
      <c r="J51" s="276"/>
      <c r="K51" s="35"/>
      <c r="L51" s="35"/>
    </row>
    <row r="52" spans="4:12" ht="10.5" x14ac:dyDescent="0.25">
      <c r="D52" s="275"/>
      <c r="E52" s="276"/>
      <c r="F52" s="277"/>
      <c r="H52" s="26"/>
      <c r="I52" s="278"/>
      <c r="J52" s="276"/>
      <c r="K52" s="35"/>
      <c r="L52" s="35"/>
    </row>
    <row r="53" spans="4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4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4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4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4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4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4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4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4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4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4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4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x14ac:dyDescent="0.2">
      <c r="E103" s="279"/>
      <c r="F103" s="280"/>
    </row>
    <row r="104" spans="4:12" x14ac:dyDescent="0.2">
      <c r="E104" s="279"/>
      <c r="F104" s="280"/>
    </row>
    <row r="105" spans="4:12" x14ac:dyDescent="0.2">
      <c r="E105" s="279"/>
      <c r="F105" s="280"/>
    </row>
  </sheetData>
  <sheetProtection formatColumns="0" formatRows="0" selectLockedCells="1"/>
  <mergeCells count="14">
    <mergeCell ref="B12:B14"/>
    <mergeCell ref="A12:A14"/>
    <mergeCell ref="C12:C14"/>
    <mergeCell ref="G12:G14"/>
    <mergeCell ref="A1:B1"/>
    <mergeCell ref="A2:B2"/>
    <mergeCell ref="C10:H11"/>
    <mergeCell ref="I10:K11"/>
    <mergeCell ref="L12:L14"/>
    <mergeCell ref="E12:E14"/>
    <mergeCell ref="F12:F14"/>
    <mergeCell ref="H12:H14"/>
    <mergeCell ref="J12:J14"/>
    <mergeCell ref="K12:K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81B3E-5642-40FC-9ABC-29615353CB9F}">
  <sheetPr>
    <tabColor rgb="FF00B050"/>
  </sheetPr>
  <dimension ref="A1:L105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151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153</v>
      </c>
      <c r="C5" s="266"/>
      <c r="D5" s="266"/>
      <c r="E5" s="3"/>
      <c r="F5" s="16"/>
      <c r="G5" s="16"/>
      <c r="H5" s="241"/>
      <c r="I5" s="241"/>
      <c r="J5" s="3"/>
      <c r="K5" s="3"/>
      <c r="L5" s="3"/>
    </row>
    <row r="6" spans="1:12" customFormat="1" ht="13" x14ac:dyDescent="0.3">
      <c r="A6" s="240" t="s">
        <v>27</v>
      </c>
      <c r="B6" s="138" t="s">
        <v>167</v>
      </c>
      <c r="C6" s="266"/>
      <c r="D6" s="266"/>
      <c r="E6" s="3"/>
      <c r="F6" s="16"/>
      <c r="G6" s="16"/>
      <c r="H6" s="241"/>
      <c r="I6" s="241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16"/>
      <c r="G7" s="16"/>
      <c r="H7" s="241"/>
      <c r="I7" s="241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  <c r="D8" s="266"/>
      <c r="E8" s="3"/>
      <c r="F8" s="16"/>
      <c r="G8" s="16"/>
      <c r="H8" s="241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2.65" customHeight="1" x14ac:dyDescent="0.2">
      <c r="A12" s="347" t="s">
        <v>33</v>
      </c>
      <c r="B12" s="344" t="s">
        <v>34</v>
      </c>
      <c r="C12" s="347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62" t="s">
        <v>40</v>
      </c>
      <c r="I12" s="132" t="s">
        <v>36</v>
      </c>
      <c r="J12" s="350" t="s">
        <v>41</v>
      </c>
      <c r="K12" s="344" t="s">
        <v>42</v>
      </c>
      <c r="L12" s="403" t="s">
        <v>43</v>
      </c>
    </row>
    <row r="13" spans="1:12" customFormat="1" ht="13" x14ac:dyDescent="0.2">
      <c r="A13" s="348"/>
      <c r="B13" s="345"/>
      <c r="C13" s="348"/>
      <c r="D13" s="70"/>
      <c r="E13" s="351"/>
      <c r="F13" s="351"/>
      <c r="G13" s="351"/>
      <c r="H13" s="363"/>
      <c r="I13" s="133"/>
      <c r="J13" s="351"/>
      <c r="K13" s="345"/>
      <c r="L13" s="404"/>
    </row>
    <row r="14" spans="1:12" customFormat="1" ht="13.5" thickBot="1" x14ac:dyDescent="0.25">
      <c r="A14" s="348"/>
      <c r="B14" s="346"/>
      <c r="C14" s="348"/>
      <c r="D14" s="70"/>
      <c r="E14" s="351"/>
      <c r="F14" s="351"/>
      <c r="G14" s="351"/>
      <c r="H14" s="363"/>
      <c r="I14" s="133"/>
      <c r="J14" s="351"/>
      <c r="K14" s="345"/>
      <c r="L14" s="404"/>
    </row>
    <row r="15" spans="1:12" customFormat="1" ht="14" x14ac:dyDescent="0.3">
      <c r="A15" s="43" t="str">
        <f>B5</f>
        <v>G6.2</v>
      </c>
      <c r="B15" s="46" t="str">
        <f>B6</f>
        <v>Ad hoc Support Contract with Inflation</v>
      </c>
      <c r="C15" s="47"/>
      <c r="D15" s="44"/>
      <c r="E15" s="44"/>
      <c r="F15" s="165"/>
      <c r="G15" s="165"/>
      <c r="H15" s="166"/>
      <c r="I15" s="47"/>
      <c r="J15" s="44"/>
      <c r="K15" s="166"/>
      <c r="L15" s="172"/>
    </row>
    <row r="16" spans="1:12" customFormat="1" ht="25.5" x14ac:dyDescent="0.3">
      <c r="A16" s="286"/>
      <c r="B16" s="287" t="s">
        <v>152</v>
      </c>
      <c r="C16" s="19"/>
      <c r="D16" s="283"/>
      <c r="E16" s="17"/>
      <c r="F16" s="36"/>
      <c r="G16" s="37"/>
      <c r="H16" s="144"/>
      <c r="I16" s="28"/>
      <c r="J16" s="17"/>
      <c r="K16" s="144"/>
      <c r="L16" s="163"/>
    </row>
    <row r="17" spans="1:12" customFormat="1" ht="13" x14ac:dyDescent="0.3">
      <c r="A17" s="282"/>
      <c r="B17" s="187"/>
      <c r="C17" s="183"/>
      <c r="D17" s="49"/>
      <c r="E17" s="6"/>
      <c r="F17" s="17"/>
      <c r="G17" s="18"/>
      <c r="H17" s="23"/>
      <c r="I17" s="29"/>
      <c r="J17" s="6"/>
      <c r="K17" s="23"/>
      <c r="L17" s="27"/>
    </row>
    <row r="18" spans="1:12" customFormat="1" ht="12.5" x14ac:dyDescent="0.25">
      <c r="A18" s="10"/>
      <c r="B18" s="7" t="s">
        <v>141</v>
      </c>
      <c r="C18" s="10" t="str">
        <f t="shared" ref="C18:C39" si="0">$B$7</f>
        <v>FC</v>
      </c>
      <c r="D18" s="49"/>
      <c r="E18" s="6"/>
      <c r="F18" s="36">
        <f t="shared" ref="F18" si="1">D18*E18</f>
        <v>0</v>
      </c>
      <c r="G18" s="37">
        <f t="shared" ref="G18:G39" si="2">$B$8</f>
        <v>0.1</v>
      </c>
      <c r="H18" s="51">
        <f t="shared" ref="H18" si="3">IF(G18&lt;&gt;0,F18/G18,0)</f>
        <v>0</v>
      </c>
      <c r="I18" s="29"/>
      <c r="J18" s="6"/>
      <c r="K18" s="51">
        <f t="shared" ref="K18" si="4">I18*J18</f>
        <v>0</v>
      </c>
      <c r="L18" s="159">
        <f t="shared" ref="L18" si="5">IF(OR(J18&gt;0,H18&gt;0),H18+K18,0)</f>
        <v>0</v>
      </c>
    </row>
    <row r="19" spans="1:12" customFormat="1" ht="12.5" x14ac:dyDescent="0.25">
      <c r="A19" s="10"/>
      <c r="B19" s="9" t="s">
        <v>142</v>
      </c>
      <c r="C19" s="10" t="str">
        <f t="shared" si="0"/>
        <v>FC</v>
      </c>
      <c r="D19" s="49"/>
      <c r="E19" s="6"/>
      <c r="F19" s="36">
        <f t="shared" ref="F19:F39" si="6">D19*E19</f>
        <v>0</v>
      </c>
      <c r="G19" s="37">
        <f t="shared" si="2"/>
        <v>0.1</v>
      </c>
      <c r="H19" s="51">
        <f t="shared" ref="H19:H39" si="7">IF(G19&lt;&gt;0,F19/G19,0)</f>
        <v>0</v>
      </c>
      <c r="I19" s="29"/>
      <c r="J19" s="6"/>
      <c r="K19" s="51">
        <f t="shared" ref="K19:K39" si="8">I19*J19</f>
        <v>0</v>
      </c>
      <c r="L19" s="159">
        <f t="shared" ref="L19:L39" si="9">IF(OR(J19&gt;0,H19&gt;0),H19+K19,0)</f>
        <v>0</v>
      </c>
    </row>
    <row r="20" spans="1:12" customFormat="1" ht="12.5" x14ac:dyDescent="0.25">
      <c r="A20" s="10"/>
      <c r="B20" s="7" t="s">
        <v>143</v>
      </c>
      <c r="C20" s="10" t="str">
        <f t="shared" si="0"/>
        <v>FC</v>
      </c>
      <c r="D20" s="49"/>
      <c r="E20" s="6"/>
      <c r="F20" s="36">
        <f t="shared" si="6"/>
        <v>0</v>
      </c>
      <c r="G20" s="37">
        <f t="shared" si="2"/>
        <v>0.1</v>
      </c>
      <c r="H20" s="51">
        <f t="shared" si="7"/>
        <v>0</v>
      </c>
      <c r="I20" s="29"/>
      <c r="J20" s="6"/>
      <c r="K20" s="51">
        <f t="shared" si="8"/>
        <v>0</v>
      </c>
      <c r="L20" s="159">
        <f t="shared" si="9"/>
        <v>0</v>
      </c>
    </row>
    <row r="21" spans="1:12" customFormat="1" ht="12.5" x14ac:dyDescent="0.25">
      <c r="A21" s="10"/>
      <c r="B21" s="9" t="s">
        <v>144</v>
      </c>
      <c r="C21" s="10" t="str">
        <f t="shared" si="0"/>
        <v>FC</v>
      </c>
      <c r="D21" s="49"/>
      <c r="E21" s="6"/>
      <c r="F21" s="36">
        <f t="shared" si="6"/>
        <v>0</v>
      </c>
      <c r="G21" s="37">
        <f t="shared" si="2"/>
        <v>0.1</v>
      </c>
      <c r="H21" s="51">
        <f t="shared" si="7"/>
        <v>0</v>
      </c>
      <c r="I21" s="29"/>
      <c r="J21" s="6"/>
      <c r="K21" s="51">
        <f t="shared" si="8"/>
        <v>0</v>
      </c>
      <c r="L21" s="159">
        <f t="shared" si="9"/>
        <v>0</v>
      </c>
    </row>
    <row r="22" spans="1:12" customFormat="1" ht="12.5" x14ac:dyDescent="0.25">
      <c r="A22" s="10"/>
      <c r="B22" s="7" t="s">
        <v>145</v>
      </c>
      <c r="C22" s="10" t="str">
        <f t="shared" si="0"/>
        <v>FC</v>
      </c>
      <c r="D22" s="49"/>
      <c r="E22" s="6"/>
      <c r="F22" s="36">
        <f t="shared" si="6"/>
        <v>0</v>
      </c>
      <c r="G22" s="37">
        <f t="shared" si="2"/>
        <v>0.1</v>
      </c>
      <c r="H22" s="51">
        <f t="shared" si="7"/>
        <v>0</v>
      </c>
      <c r="I22" s="29"/>
      <c r="J22" s="6"/>
      <c r="K22" s="51">
        <f t="shared" si="8"/>
        <v>0</v>
      </c>
      <c r="L22" s="159">
        <f t="shared" si="9"/>
        <v>0</v>
      </c>
    </row>
    <row r="23" spans="1:12" customFormat="1" ht="12.5" x14ac:dyDescent="0.25">
      <c r="A23" s="10"/>
      <c r="B23" s="9" t="s">
        <v>146</v>
      </c>
      <c r="C23" s="10" t="str">
        <f t="shared" si="0"/>
        <v>FC</v>
      </c>
      <c r="D23" s="49"/>
      <c r="E23" s="6"/>
      <c r="F23" s="36">
        <f t="shared" si="6"/>
        <v>0</v>
      </c>
      <c r="G23" s="37">
        <f t="shared" si="2"/>
        <v>0.1</v>
      </c>
      <c r="H23" s="51">
        <f t="shared" si="7"/>
        <v>0</v>
      </c>
      <c r="I23" s="29"/>
      <c r="J23" s="6"/>
      <c r="K23" s="51">
        <f t="shared" si="8"/>
        <v>0</v>
      </c>
      <c r="L23" s="159">
        <f t="shared" si="9"/>
        <v>0</v>
      </c>
    </row>
    <row r="24" spans="1:12" customFormat="1" ht="12.5" x14ac:dyDescent="0.25">
      <c r="A24" s="10"/>
      <c r="B24" s="7" t="s">
        <v>147</v>
      </c>
      <c r="C24" s="10" t="str">
        <f t="shared" si="0"/>
        <v>FC</v>
      </c>
      <c r="D24" s="49"/>
      <c r="E24" s="6"/>
      <c r="F24" s="36">
        <f t="shared" si="6"/>
        <v>0</v>
      </c>
      <c r="G24" s="37">
        <f t="shared" si="2"/>
        <v>0.1</v>
      </c>
      <c r="H24" s="51">
        <f t="shared" si="7"/>
        <v>0</v>
      </c>
      <c r="I24" s="29"/>
      <c r="J24" s="6"/>
      <c r="K24" s="51">
        <f t="shared" si="8"/>
        <v>0</v>
      </c>
      <c r="L24" s="159">
        <f t="shared" si="9"/>
        <v>0</v>
      </c>
    </row>
    <row r="25" spans="1:12" customFormat="1" ht="12.5" x14ac:dyDescent="0.25">
      <c r="A25" s="10"/>
      <c r="B25" s="9" t="s">
        <v>148</v>
      </c>
      <c r="C25" s="10" t="str">
        <f t="shared" si="0"/>
        <v>FC</v>
      </c>
      <c r="D25" s="49"/>
      <c r="E25" s="6"/>
      <c r="F25" s="36">
        <f t="shared" si="6"/>
        <v>0</v>
      </c>
      <c r="G25" s="37">
        <f t="shared" si="2"/>
        <v>0.1</v>
      </c>
      <c r="H25" s="51">
        <f t="shared" si="7"/>
        <v>0</v>
      </c>
      <c r="I25" s="29"/>
      <c r="J25" s="6"/>
      <c r="K25" s="51">
        <f t="shared" si="8"/>
        <v>0</v>
      </c>
      <c r="L25" s="159">
        <f t="shared" si="9"/>
        <v>0</v>
      </c>
    </row>
    <row r="26" spans="1:12" customFormat="1" ht="12.5" x14ac:dyDescent="0.25">
      <c r="A26" s="10"/>
      <c r="B26" s="7" t="s">
        <v>149</v>
      </c>
      <c r="C26" s="10" t="str">
        <f t="shared" si="0"/>
        <v>FC</v>
      </c>
      <c r="D26" s="49"/>
      <c r="E26" s="6"/>
      <c r="F26" s="36">
        <f t="shared" si="6"/>
        <v>0</v>
      </c>
      <c r="G26" s="37">
        <f t="shared" si="2"/>
        <v>0.1</v>
      </c>
      <c r="H26" s="51">
        <f t="shared" si="7"/>
        <v>0</v>
      </c>
      <c r="I26" s="29"/>
      <c r="J26" s="6"/>
      <c r="K26" s="51">
        <f t="shared" si="8"/>
        <v>0</v>
      </c>
      <c r="L26" s="159">
        <f t="shared" si="9"/>
        <v>0</v>
      </c>
    </row>
    <row r="27" spans="1:12" customFormat="1" ht="12.5" x14ac:dyDescent="0.25">
      <c r="A27" s="10"/>
      <c r="B27" s="9" t="s">
        <v>150</v>
      </c>
      <c r="C27" s="10" t="str">
        <f t="shared" si="0"/>
        <v>FC</v>
      </c>
      <c r="D27" s="49"/>
      <c r="E27" s="6"/>
      <c r="F27" s="36">
        <f t="shared" si="6"/>
        <v>0</v>
      </c>
      <c r="G27" s="37">
        <f t="shared" si="2"/>
        <v>0.1</v>
      </c>
      <c r="H27" s="51">
        <f t="shared" si="7"/>
        <v>0</v>
      </c>
      <c r="I27" s="29"/>
      <c r="J27" s="6"/>
      <c r="K27" s="51">
        <f t="shared" si="8"/>
        <v>0</v>
      </c>
      <c r="L27" s="159">
        <f t="shared" si="9"/>
        <v>0</v>
      </c>
    </row>
    <row r="28" spans="1:12" customFormat="1" ht="12.5" x14ac:dyDescent="0.25">
      <c r="A28" s="10"/>
      <c r="B28" s="7"/>
      <c r="C28" s="10" t="str">
        <f t="shared" si="0"/>
        <v>FC</v>
      </c>
      <c r="D28" s="49"/>
      <c r="E28" s="6"/>
      <c r="F28" s="36">
        <f t="shared" si="6"/>
        <v>0</v>
      </c>
      <c r="G28" s="37">
        <f t="shared" si="2"/>
        <v>0.1</v>
      </c>
      <c r="H28" s="51">
        <f t="shared" si="7"/>
        <v>0</v>
      </c>
      <c r="I28" s="29"/>
      <c r="J28" s="6"/>
      <c r="K28" s="51">
        <f t="shared" si="8"/>
        <v>0</v>
      </c>
      <c r="L28" s="159">
        <f t="shared" si="9"/>
        <v>0</v>
      </c>
    </row>
    <row r="29" spans="1:12" customFormat="1" ht="12.5" x14ac:dyDescent="0.25">
      <c r="A29" s="10"/>
      <c r="B29" s="7"/>
      <c r="C29" s="10" t="str">
        <f t="shared" si="0"/>
        <v>FC</v>
      </c>
      <c r="D29" s="49"/>
      <c r="E29" s="6"/>
      <c r="F29" s="36">
        <f t="shared" si="6"/>
        <v>0</v>
      </c>
      <c r="G29" s="37">
        <f t="shared" si="2"/>
        <v>0.1</v>
      </c>
      <c r="H29" s="51">
        <f t="shared" si="7"/>
        <v>0</v>
      </c>
      <c r="I29" s="29"/>
      <c r="J29" s="6"/>
      <c r="K29" s="51">
        <f t="shared" si="8"/>
        <v>0</v>
      </c>
      <c r="L29" s="159">
        <f t="shared" si="9"/>
        <v>0</v>
      </c>
    </row>
    <row r="30" spans="1:12" customFormat="1" ht="12.5" x14ac:dyDescent="0.25">
      <c r="A30" s="10"/>
      <c r="B30" s="7"/>
      <c r="C30" s="10" t="str">
        <f t="shared" si="0"/>
        <v>FC</v>
      </c>
      <c r="D30" s="49"/>
      <c r="E30" s="6"/>
      <c r="F30" s="36">
        <f t="shared" si="6"/>
        <v>0</v>
      </c>
      <c r="G30" s="37">
        <f t="shared" si="2"/>
        <v>0.1</v>
      </c>
      <c r="H30" s="51">
        <f t="shared" si="7"/>
        <v>0</v>
      </c>
      <c r="I30" s="29"/>
      <c r="J30" s="6"/>
      <c r="K30" s="51">
        <f t="shared" si="8"/>
        <v>0</v>
      </c>
      <c r="L30" s="159">
        <f t="shared" si="9"/>
        <v>0</v>
      </c>
    </row>
    <row r="31" spans="1:12" customFormat="1" ht="12.5" x14ac:dyDescent="0.25">
      <c r="A31" s="10"/>
      <c r="B31" s="7"/>
      <c r="C31" s="10" t="str">
        <f t="shared" si="0"/>
        <v>FC</v>
      </c>
      <c r="D31" s="49"/>
      <c r="E31" s="6"/>
      <c r="F31" s="36">
        <f t="shared" si="6"/>
        <v>0</v>
      </c>
      <c r="G31" s="37">
        <f t="shared" si="2"/>
        <v>0.1</v>
      </c>
      <c r="H31" s="51">
        <f t="shared" si="7"/>
        <v>0</v>
      </c>
      <c r="I31" s="29"/>
      <c r="J31" s="6"/>
      <c r="K31" s="51">
        <f t="shared" si="8"/>
        <v>0</v>
      </c>
      <c r="L31" s="159">
        <f t="shared" si="9"/>
        <v>0</v>
      </c>
    </row>
    <row r="32" spans="1:12" customFormat="1" ht="12.5" x14ac:dyDescent="0.25">
      <c r="A32" s="10"/>
      <c r="B32" s="7"/>
      <c r="C32" s="10" t="str">
        <f t="shared" si="0"/>
        <v>FC</v>
      </c>
      <c r="D32" s="49"/>
      <c r="E32" s="6"/>
      <c r="F32" s="36">
        <f t="shared" si="6"/>
        <v>0</v>
      </c>
      <c r="G32" s="37">
        <f t="shared" si="2"/>
        <v>0.1</v>
      </c>
      <c r="H32" s="51">
        <f t="shared" si="7"/>
        <v>0</v>
      </c>
      <c r="I32" s="29"/>
      <c r="J32" s="6"/>
      <c r="K32" s="51">
        <f t="shared" si="8"/>
        <v>0</v>
      </c>
      <c r="L32" s="159">
        <f t="shared" si="9"/>
        <v>0</v>
      </c>
    </row>
    <row r="33" spans="1:12" customFormat="1" ht="12.5" x14ac:dyDescent="0.25">
      <c r="A33" s="10"/>
      <c r="B33" s="7"/>
      <c r="C33" s="10" t="str">
        <f t="shared" si="0"/>
        <v>FC</v>
      </c>
      <c r="D33" s="49"/>
      <c r="E33" s="6"/>
      <c r="F33" s="36">
        <f t="shared" si="6"/>
        <v>0</v>
      </c>
      <c r="G33" s="37">
        <f t="shared" si="2"/>
        <v>0.1</v>
      </c>
      <c r="H33" s="51">
        <f t="shared" si="7"/>
        <v>0</v>
      </c>
      <c r="I33" s="29"/>
      <c r="J33" s="6"/>
      <c r="K33" s="51">
        <f t="shared" si="8"/>
        <v>0</v>
      </c>
      <c r="L33" s="159">
        <f t="shared" si="9"/>
        <v>0</v>
      </c>
    </row>
    <row r="34" spans="1:12" customFormat="1" ht="12.5" x14ac:dyDescent="0.25">
      <c r="A34" s="10"/>
      <c r="B34" s="9"/>
      <c r="C34" s="10" t="str">
        <f t="shared" si="0"/>
        <v>FC</v>
      </c>
      <c r="D34" s="49"/>
      <c r="E34" s="6"/>
      <c r="F34" s="36">
        <f t="shared" si="6"/>
        <v>0</v>
      </c>
      <c r="G34" s="37">
        <f t="shared" si="2"/>
        <v>0.1</v>
      </c>
      <c r="H34" s="51">
        <f t="shared" si="7"/>
        <v>0</v>
      </c>
      <c r="I34" s="29"/>
      <c r="J34" s="6"/>
      <c r="K34" s="51">
        <f t="shared" si="8"/>
        <v>0</v>
      </c>
      <c r="L34" s="159">
        <f t="shared" si="9"/>
        <v>0</v>
      </c>
    </row>
    <row r="35" spans="1:12" customFormat="1" ht="12.5" x14ac:dyDescent="0.25">
      <c r="A35" s="10"/>
      <c r="B35" s="7"/>
      <c r="C35" s="10" t="str">
        <f t="shared" si="0"/>
        <v>FC</v>
      </c>
      <c r="D35" s="49"/>
      <c r="E35" s="6"/>
      <c r="F35" s="36">
        <f t="shared" si="6"/>
        <v>0</v>
      </c>
      <c r="G35" s="37">
        <f t="shared" si="2"/>
        <v>0.1</v>
      </c>
      <c r="H35" s="51">
        <f t="shared" si="7"/>
        <v>0</v>
      </c>
      <c r="I35" s="29"/>
      <c r="J35" s="6"/>
      <c r="K35" s="51">
        <f t="shared" si="8"/>
        <v>0</v>
      </c>
      <c r="L35" s="159">
        <f t="shared" si="9"/>
        <v>0</v>
      </c>
    </row>
    <row r="36" spans="1:12" customFormat="1" ht="12.5" x14ac:dyDescent="0.25">
      <c r="A36" s="10"/>
      <c r="B36" s="7"/>
      <c r="C36" s="10" t="str">
        <f t="shared" si="0"/>
        <v>FC</v>
      </c>
      <c r="D36" s="49"/>
      <c r="E36" s="6"/>
      <c r="F36" s="36">
        <f t="shared" si="6"/>
        <v>0</v>
      </c>
      <c r="G36" s="37">
        <f t="shared" si="2"/>
        <v>0.1</v>
      </c>
      <c r="H36" s="51">
        <f t="shared" si="7"/>
        <v>0</v>
      </c>
      <c r="I36" s="29"/>
      <c r="J36" s="6"/>
      <c r="K36" s="51">
        <f t="shared" si="8"/>
        <v>0</v>
      </c>
      <c r="L36" s="159">
        <f t="shared" si="9"/>
        <v>0</v>
      </c>
    </row>
    <row r="37" spans="1:12" customFormat="1" ht="12.5" x14ac:dyDescent="0.25">
      <c r="A37" s="10"/>
      <c r="B37" s="7"/>
      <c r="C37" s="10" t="str">
        <f t="shared" si="0"/>
        <v>FC</v>
      </c>
      <c r="D37" s="49"/>
      <c r="E37" s="6"/>
      <c r="F37" s="36">
        <f t="shared" si="6"/>
        <v>0</v>
      </c>
      <c r="G37" s="37">
        <f t="shared" si="2"/>
        <v>0.1</v>
      </c>
      <c r="H37" s="51">
        <f t="shared" si="7"/>
        <v>0</v>
      </c>
      <c r="I37" s="29"/>
      <c r="J37" s="6"/>
      <c r="K37" s="51">
        <f t="shared" si="8"/>
        <v>0</v>
      </c>
      <c r="L37" s="159">
        <f t="shared" si="9"/>
        <v>0</v>
      </c>
    </row>
    <row r="38" spans="1:12" customFormat="1" ht="12.5" x14ac:dyDescent="0.25">
      <c r="A38" s="10"/>
      <c r="B38" s="7"/>
      <c r="C38" s="10" t="str">
        <f t="shared" si="0"/>
        <v>FC</v>
      </c>
      <c r="D38" s="49"/>
      <c r="E38" s="6"/>
      <c r="F38" s="36">
        <f t="shared" si="6"/>
        <v>0</v>
      </c>
      <c r="G38" s="37">
        <f t="shared" si="2"/>
        <v>0.1</v>
      </c>
      <c r="H38" s="51">
        <f t="shared" si="7"/>
        <v>0</v>
      </c>
      <c r="I38" s="29"/>
      <c r="J38" s="6"/>
      <c r="K38" s="51">
        <f t="shared" si="8"/>
        <v>0</v>
      </c>
      <c r="L38" s="159">
        <f t="shared" si="9"/>
        <v>0</v>
      </c>
    </row>
    <row r="39" spans="1:12" customFormat="1" ht="12.5" x14ac:dyDescent="0.25">
      <c r="A39" s="10"/>
      <c r="B39" s="7"/>
      <c r="C39" s="10" t="str">
        <f t="shared" si="0"/>
        <v>FC</v>
      </c>
      <c r="D39" s="49"/>
      <c r="E39" s="6"/>
      <c r="F39" s="36">
        <f t="shared" si="6"/>
        <v>0</v>
      </c>
      <c r="G39" s="37">
        <f t="shared" si="2"/>
        <v>0.1</v>
      </c>
      <c r="H39" s="51">
        <f t="shared" si="7"/>
        <v>0</v>
      </c>
      <c r="I39" s="29"/>
      <c r="J39" s="6"/>
      <c r="K39" s="51">
        <f t="shared" si="8"/>
        <v>0</v>
      </c>
      <c r="L39" s="159">
        <f t="shared" si="9"/>
        <v>0</v>
      </c>
    </row>
    <row r="40" spans="1:12" customFormat="1" ht="13.5" thickBot="1" x14ac:dyDescent="0.35">
      <c r="A40" s="45"/>
      <c r="B40" s="48"/>
      <c r="C40" s="45"/>
      <c r="D40" s="288"/>
      <c r="E40" s="24"/>
      <c r="F40" s="167"/>
      <c r="G40" s="167"/>
      <c r="H40" s="168"/>
      <c r="I40" s="32"/>
      <c r="J40" s="24"/>
      <c r="K40" s="168"/>
      <c r="L40" s="173"/>
    </row>
    <row r="41" spans="1:12" customFormat="1" ht="13.5" thickBot="1" x14ac:dyDescent="0.35">
      <c r="A41" s="176"/>
      <c r="B41" s="175" t="str">
        <f>+"SUB-TOTAL:  "&amp;A15</f>
        <v>SUB-TOTAL:  G6.2</v>
      </c>
      <c r="C41" s="176"/>
      <c r="D41" s="177"/>
      <c r="E41" s="169">
        <f>SUM(E18:E40)</f>
        <v>0</v>
      </c>
      <c r="F41" s="169">
        <f>SUM(F18:F40)</f>
        <v>0</v>
      </c>
      <c r="G41" s="170">
        <f>$B$8</f>
        <v>0.1</v>
      </c>
      <c r="H41" s="171">
        <f>SUM(H18:H40)</f>
        <v>0</v>
      </c>
      <c r="I41" s="178"/>
      <c r="J41" s="169">
        <f>SUM(J18:J40)</f>
        <v>0</v>
      </c>
      <c r="K41" s="171">
        <f t="shared" ref="K41:L41" si="10">SUM(K18:K40)</f>
        <v>0</v>
      </c>
      <c r="L41" s="174">
        <f t="shared" si="10"/>
        <v>0</v>
      </c>
    </row>
    <row r="42" spans="1:12" customFormat="1" ht="13" x14ac:dyDescent="0.3">
      <c r="A42" s="1"/>
      <c r="B42" s="1"/>
      <c r="C42" s="4"/>
      <c r="D42" s="31"/>
      <c r="E42" s="33"/>
      <c r="F42" s="33"/>
      <c r="G42" s="1"/>
      <c r="H42" s="25"/>
      <c r="I42" s="31"/>
      <c r="J42" s="33"/>
      <c r="K42" s="34"/>
      <c r="L42" s="34"/>
    </row>
    <row r="43" spans="1:12" ht="10.5" x14ac:dyDescent="0.25">
      <c r="D43" s="275"/>
      <c r="E43" s="276"/>
      <c r="F43" s="277"/>
      <c r="H43" s="26"/>
      <c r="I43" s="278"/>
      <c r="J43" s="276"/>
      <c r="K43" s="35"/>
      <c r="L43" s="35"/>
    </row>
    <row r="44" spans="1:12" ht="10.5" x14ac:dyDescent="0.25">
      <c r="D44" s="275"/>
      <c r="E44" s="276"/>
      <c r="F44" s="277"/>
      <c r="H44" s="26"/>
      <c r="I44" s="278"/>
      <c r="J44" s="276"/>
      <c r="K44" s="35"/>
      <c r="L44" s="35"/>
    </row>
    <row r="45" spans="1:12" ht="10.5" x14ac:dyDescent="0.25">
      <c r="D45" s="275"/>
      <c r="E45" s="276"/>
      <c r="F45" s="277"/>
      <c r="H45" s="26"/>
      <c r="I45" s="278"/>
      <c r="J45" s="276"/>
      <c r="K45" s="35"/>
      <c r="L45" s="35"/>
    </row>
    <row r="46" spans="1:12" ht="10.5" x14ac:dyDescent="0.25">
      <c r="D46" s="275"/>
      <c r="E46" s="276"/>
      <c r="F46" s="277"/>
      <c r="H46" s="26"/>
      <c r="I46" s="278"/>
      <c r="J46" s="276"/>
      <c r="K46" s="35"/>
      <c r="L46" s="35"/>
    </row>
    <row r="47" spans="1:12" ht="10.5" x14ac:dyDescent="0.25">
      <c r="D47" s="275"/>
      <c r="E47" s="276"/>
      <c r="F47" s="277"/>
      <c r="H47" s="26"/>
      <c r="I47" s="278"/>
      <c r="J47" s="276"/>
      <c r="K47" s="35"/>
      <c r="L47" s="35"/>
    </row>
    <row r="48" spans="1:12" ht="10.5" x14ac:dyDescent="0.25">
      <c r="D48" s="275"/>
      <c r="E48" s="276"/>
      <c r="F48" s="277"/>
      <c r="H48" s="26"/>
      <c r="I48" s="278"/>
      <c r="J48" s="276"/>
      <c r="K48" s="35"/>
      <c r="L48" s="35"/>
    </row>
    <row r="49" spans="4:12" ht="10.5" x14ac:dyDescent="0.25">
      <c r="D49" s="275"/>
      <c r="E49" s="276"/>
      <c r="F49" s="277"/>
      <c r="H49" s="26"/>
      <c r="I49" s="278"/>
      <c r="J49" s="276"/>
      <c r="K49" s="35"/>
      <c r="L49" s="35"/>
    </row>
    <row r="50" spans="4:12" ht="10.5" x14ac:dyDescent="0.25">
      <c r="D50" s="275"/>
      <c r="E50" s="276"/>
      <c r="F50" s="277"/>
      <c r="H50" s="26"/>
      <c r="I50" s="278"/>
      <c r="J50" s="276"/>
      <c r="K50" s="35"/>
      <c r="L50" s="35"/>
    </row>
    <row r="51" spans="4:12" ht="10.5" x14ac:dyDescent="0.25">
      <c r="D51" s="275"/>
      <c r="E51" s="276"/>
      <c r="F51" s="277"/>
      <c r="H51" s="26"/>
      <c r="I51" s="278"/>
      <c r="J51" s="276"/>
      <c r="K51" s="35"/>
      <c r="L51" s="35"/>
    </row>
    <row r="52" spans="4:12" ht="10.5" x14ac:dyDescent="0.25">
      <c r="D52" s="275"/>
      <c r="E52" s="276"/>
      <c r="F52" s="277"/>
      <c r="H52" s="26"/>
      <c r="I52" s="278"/>
      <c r="J52" s="276"/>
      <c r="K52" s="35"/>
      <c r="L52" s="35"/>
    </row>
    <row r="53" spans="4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4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4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4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4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4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4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4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4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4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4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4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x14ac:dyDescent="0.2">
      <c r="E103" s="279"/>
      <c r="F103" s="280"/>
    </row>
    <row r="104" spans="4:12" x14ac:dyDescent="0.2">
      <c r="E104" s="279"/>
      <c r="F104" s="280"/>
    </row>
    <row r="105" spans="4:12" x14ac:dyDescent="0.2">
      <c r="E105" s="279"/>
      <c r="F105" s="280"/>
    </row>
  </sheetData>
  <sheetProtection formatColumns="0" formatRows="0" selectLockedCells="1"/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2060"/>
  </sheetPr>
  <dimension ref="A1:L43"/>
  <sheetViews>
    <sheetView showGridLines="0" tabSelected="1" zoomScale="70" zoomScaleNormal="70" workbookViewId="0">
      <selection activeCell="G54" sqref="G54"/>
    </sheetView>
  </sheetViews>
  <sheetFormatPr defaultColWidth="9.33203125" defaultRowHeight="12.5" x14ac:dyDescent="0.25"/>
  <cols>
    <col min="1" max="1" width="17.6640625" style="1" customWidth="1"/>
    <col min="2" max="2" width="55.44140625" style="2" customWidth="1"/>
    <col min="3" max="3" width="16.6640625" style="2" customWidth="1"/>
    <col min="4" max="4" width="10.6640625" style="2" customWidth="1"/>
    <col min="5" max="5" width="22.6640625" style="2" customWidth="1"/>
    <col min="6" max="6" width="20.77734375" customWidth="1"/>
    <col min="7" max="7" width="14.6640625" customWidth="1"/>
    <col min="8" max="8" width="28.5546875" customWidth="1"/>
    <col min="9" max="9" width="10.6640625" customWidth="1"/>
    <col min="10" max="10" width="21.109375" style="2" customWidth="1"/>
    <col min="11" max="11" width="20.109375" customWidth="1"/>
    <col min="12" max="12" width="34.6640625" customWidth="1"/>
    <col min="13" max="16384" width="9.33203125" style="2"/>
  </cols>
  <sheetData>
    <row r="1" spans="1:12" ht="13" x14ac:dyDescent="0.3">
      <c r="A1" s="367" t="s">
        <v>22</v>
      </c>
      <c r="B1" s="367"/>
      <c r="C1"/>
      <c r="D1"/>
      <c r="E1"/>
      <c r="J1"/>
    </row>
    <row r="2" spans="1:12" customFormat="1" ht="13.5" thickBot="1" x14ac:dyDescent="0.35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372" t="s">
        <v>0</v>
      </c>
      <c r="B3" s="373"/>
      <c r="C3" s="378" t="str">
        <f>Instructions!D3</f>
        <v>Tenderer  Company name</v>
      </c>
      <c r="D3" s="378"/>
      <c r="E3" s="378"/>
      <c r="F3" s="378"/>
      <c r="G3" s="378"/>
      <c r="H3" s="379"/>
      <c r="I3" s="3"/>
      <c r="J3" s="3"/>
      <c r="K3" s="3"/>
      <c r="L3" s="3"/>
    </row>
    <row r="4" spans="1:12" customFormat="1" ht="13" x14ac:dyDescent="0.3">
      <c r="A4" s="374" t="s">
        <v>24</v>
      </c>
      <c r="B4" s="375"/>
      <c r="C4" s="380" t="str">
        <f>Instructions!D4</f>
        <v xml:space="preserve">Fibre Optic Replacement </v>
      </c>
      <c r="D4" s="380"/>
      <c r="E4" s="380"/>
      <c r="F4" s="380"/>
      <c r="G4" s="380"/>
      <c r="H4" s="381"/>
      <c r="I4" s="241"/>
      <c r="J4" s="3"/>
      <c r="K4" s="3"/>
      <c r="L4" s="3"/>
    </row>
    <row r="5" spans="1:12" customFormat="1" ht="13" x14ac:dyDescent="0.3">
      <c r="A5" s="374" t="s">
        <v>25</v>
      </c>
      <c r="B5" s="375"/>
      <c r="C5" s="380" t="s">
        <v>26</v>
      </c>
      <c r="D5" s="380"/>
      <c r="E5" s="380"/>
      <c r="F5" s="380"/>
      <c r="G5" s="380"/>
      <c r="H5" s="381"/>
      <c r="I5" s="241"/>
      <c r="J5" s="3"/>
      <c r="K5" s="3"/>
      <c r="L5" s="3"/>
    </row>
    <row r="6" spans="1:12" customFormat="1" ht="13.5" thickBot="1" x14ac:dyDescent="0.35">
      <c r="A6" s="376" t="s">
        <v>27</v>
      </c>
      <c r="B6" s="377"/>
      <c r="C6" s="382" t="s">
        <v>28</v>
      </c>
      <c r="D6" s="382"/>
      <c r="E6" s="382"/>
      <c r="F6" s="382"/>
      <c r="G6" s="382"/>
      <c r="H6" s="383"/>
      <c r="I6" s="241"/>
      <c r="J6" s="3"/>
      <c r="K6" s="3"/>
      <c r="L6" s="3"/>
    </row>
    <row r="7" spans="1:12" customFormat="1" ht="13" x14ac:dyDescent="0.3">
      <c r="A7" s="372" t="s">
        <v>29</v>
      </c>
      <c r="B7" s="373"/>
      <c r="C7" s="384" t="str">
        <f>Instructions!D5</f>
        <v>FC</v>
      </c>
      <c r="D7" s="384"/>
      <c r="E7" s="384"/>
      <c r="F7" s="384"/>
      <c r="G7" s="384"/>
      <c r="H7" s="385"/>
      <c r="I7" s="241"/>
      <c r="J7" s="3"/>
      <c r="K7" s="3"/>
      <c r="L7" s="3"/>
    </row>
    <row r="8" spans="1:12" customFormat="1" ht="13.5" thickBot="1" x14ac:dyDescent="0.35">
      <c r="A8" s="376" t="s">
        <v>30</v>
      </c>
      <c r="B8" s="377"/>
      <c r="C8" s="386">
        <f>Instructions!D6</f>
        <v>0.1</v>
      </c>
      <c r="D8" s="386"/>
      <c r="E8" s="386"/>
      <c r="F8" s="386"/>
      <c r="G8" s="386"/>
      <c r="H8" s="387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x14ac:dyDescent="0.25">
      <c r="A10" s="3"/>
      <c r="B10" s="3"/>
      <c r="C10" s="368" t="s">
        <v>31</v>
      </c>
      <c r="D10" s="354"/>
      <c r="E10" s="354"/>
      <c r="F10" s="354"/>
      <c r="G10" s="354"/>
      <c r="H10" s="369"/>
      <c r="I10" s="353" t="s">
        <v>32</v>
      </c>
      <c r="J10" s="354"/>
      <c r="K10" s="355"/>
      <c r="L10" s="365"/>
    </row>
    <row r="11" spans="1:12" customFormat="1" ht="13" thickBot="1" x14ac:dyDescent="0.3">
      <c r="A11" s="3"/>
      <c r="B11" s="3"/>
      <c r="C11" s="370"/>
      <c r="D11" s="357"/>
      <c r="E11" s="357"/>
      <c r="F11" s="357"/>
      <c r="G11" s="357"/>
      <c r="H11" s="371"/>
      <c r="I11" s="356"/>
      <c r="J11" s="357"/>
      <c r="K11" s="358"/>
      <c r="L11" s="366"/>
    </row>
    <row r="12" spans="1:12" customFormat="1" ht="13" x14ac:dyDescent="0.2">
      <c r="A12" s="347" t="s">
        <v>33</v>
      </c>
      <c r="B12" s="344" t="s">
        <v>34</v>
      </c>
      <c r="C12" s="347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84" t="s">
        <v>36</v>
      </c>
      <c r="J12" s="350" t="s">
        <v>41</v>
      </c>
      <c r="K12" s="362" t="s">
        <v>42</v>
      </c>
      <c r="L12" s="359" t="s">
        <v>43</v>
      </c>
    </row>
    <row r="13" spans="1:12" customFormat="1" ht="13" x14ac:dyDescent="0.2">
      <c r="A13" s="348"/>
      <c r="B13" s="345"/>
      <c r="C13" s="348"/>
      <c r="D13" s="70"/>
      <c r="E13" s="351"/>
      <c r="F13" s="351"/>
      <c r="G13" s="351"/>
      <c r="H13" s="345"/>
      <c r="I13" s="85"/>
      <c r="J13" s="351"/>
      <c r="K13" s="363"/>
      <c r="L13" s="360"/>
    </row>
    <row r="14" spans="1:12" customFormat="1" ht="13.5" thickBot="1" x14ac:dyDescent="0.25">
      <c r="A14" s="349"/>
      <c r="B14" s="346"/>
      <c r="C14" s="349"/>
      <c r="D14" s="86"/>
      <c r="E14" s="352"/>
      <c r="F14" s="352"/>
      <c r="G14" s="352"/>
      <c r="H14" s="346"/>
      <c r="I14" s="87"/>
      <c r="J14" s="352"/>
      <c r="K14" s="364"/>
      <c r="L14" s="361"/>
    </row>
    <row r="15" spans="1:12" customFormat="1" ht="13" x14ac:dyDescent="0.3">
      <c r="A15" s="242"/>
      <c r="B15" s="88"/>
      <c r="C15" s="89"/>
      <c r="D15" s="90"/>
      <c r="E15" s="90"/>
      <c r="F15" s="90"/>
      <c r="G15" s="90"/>
      <c r="H15" s="243"/>
      <c r="I15" s="244"/>
      <c r="J15" s="90"/>
      <c r="K15" s="245"/>
      <c r="L15" s="246"/>
    </row>
    <row r="16" spans="1:12" customFormat="1" ht="14" x14ac:dyDescent="0.3">
      <c r="A16" s="71" t="s">
        <v>44</v>
      </c>
      <c r="B16" s="72" t="s">
        <v>45</v>
      </c>
      <c r="C16" s="73"/>
      <c r="D16" s="74"/>
      <c r="E16" s="104"/>
      <c r="F16" s="104"/>
      <c r="G16" s="74"/>
      <c r="H16" s="105"/>
      <c r="I16" s="73"/>
      <c r="J16" s="104"/>
      <c r="K16" s="106"/>
      <c r="L16" s="107"/>
    </row>
    <row r="17" spans="1:12" customFormat="1" ht="13" x14ac:dyDescent="0.3">
      <c r="A17" s="91" t="s">
        <v>46</v>
      </c>
      <c r="B17" s="92" t="s">
        <v>47</v>
      </c>
      <c r="C17" s="247"/>
      <c r="D17" s="248"/>
      <c r="E17" s="93">
        <f>'G2_1 PMP'!E57</f>
        <v>0</v>
      </c>
      <c r="F17" s="93">
        <f>'G2_1 PMP'!F57</f>
        <v>0</v>
      </c>
      <c r="G17" s="139">
        <f>'G2_1 PMP'!G57</f>
        <v>0.1</v>
      </c>
      <c r="H17" s="94">
        <f>'G2_1 PMP'!H57</f>
        <v>0</v>
      </c>
      <c r="I17" s="95"/>
      <c r="J17" s="93">
        <f>'G2_1 PMP'!J57</f>
        <v>0</v>
      </c>
      <c r="K17" s="96">
        <f>'G2_1 PMP'!K57</f>
        <v>0</v>
      </c>
      <c r="L17" s="97">
        <f>'G2_1 PMP'!L57</f>
        <v>0</v>
      </c>
    </row>
    <row r="18" spans="1:12" customFormat="1" ht="13" x14ac:dyDescent="0.3">
      <c r="A18" s="91" t="s">
        <v>48</v>
      </c>
      <c r="B18" s="92" t="s">
        <v>49</v>
      </c>
      <c r="C18" s="247"/>
      <c r="D18" s="248"/>
      <c r="E18" s="93">
        <f>'G2_2 ILS'!E57</f>
        <v>0</v>
      </c>
      <c r="F18" s="93">
        <f>'G2_2 ILS'!F57</f>
        <v>0</v>
      </c>
      <c r="G18" s="139">
        <f>'G2_2 ILS'!G41</f>
        <v>0.1</v>
      </c>
      <c r="H18" s="94">
        <f>'G2_2 ILS'!H57</f>
        <v>0</v>
      </c>
      <c r="I18" s="95"/>
      <c r="J18" s="93">
        <f>'G2_2 ILS'!J57</f>
        <v>0</v>
      </c>
      <c r="K18" s="96">
        <f>'G2_2 ILS'!K57</f>
        <v>0</v>
      </c>
      <c r="L18" s="97">
        <f>'G2_2 ILS'!L57</f>
        <v>0</v>
      </c>
    </row>
    <row r="19" spans="1:12" customFormat="1" ht="13.5" customHeight="1" x14ac:dyDescent="0.3">
      <c r="A19" s="77"/>
      <c r="B19" s="98"/>
      <c r="C19" s="239"/>
      <c r="D19" s="249"/>
      <c r="E19" s="99"/>
      <c r="F19" s="99"/>
      <c r="G19" s="99"/>
      <c r="H19" s="100"/>
      <c r="I19" s="101"/>
      <c r="J19" s="99"/>
      <c r="K19" s="102"/>
      <c r="L19" s="103"/>
    </row>
    <row r="20" spans="1:12" customFormat="1" ht="14" x14ac:dyDescent="0.3">
      <c r="A20" s="71" t="s">
        <v>50</v>
      </c>
      <c r="B20" s="289" t="s">
        <v>51</v>
      </c>
      <c r="C20" s="73"/>
      <c r="D20" s="74"/>
      <c r="E20" s="104"/>
      <c r="F20" s="104"/>
      <c r="G20" s="140"/>
      <c r="H20" s="105"/>
      <c r="I20" s="73"/>
      <c r="J20" s="104"/>
      <c r="K20" s="106"/>
      <c r="L20" s="107"/>
    </row>
    <row r="21" spans="1:12" customFormat="1" ht="13.5" customHeight="1" x14ac:dyDescent="0.3">
      <c r="A21" s="91" t="s">
        <v>52</v>
      </c>
      <c r="B21" s="92" t="s">
        <v>53</v>
      </c>
      <c r="C21" s="247"/>
      <c r="D21" s="248"/>
      <c r="E21" s="93">
        <f>'G3_1 FALE'!E52</f>
        <v>0</v>
      </c>
      <c r="F21" s="93">
        <f>'G3_1 FALE'!F52</f>
        <v>0</v>
      </c>
      <c r="G21" s="139">
        <f>'G3_1 FALE'!G52</f>
        <v>0.1</v>
      </c>
      <c r="H21" s="93">
        <f>'G3_1 FALE'!H52</f>
        <v>0</v>
      </c>
      <c r="I21" s="93">
        <f>'G3_1 FALE'!I52</f>
        <v>0</v>
      </c>
      <c r="J21" s="93">
        <f>'G3_1 FALE'!J52</f>
        <v>0</v>
      </c>
      <c r="K21" s="93">
        <f>'G3_1 FALE'!K52</f>
        <v>0</v>
      </c>
      <c r="L21" s="93">
        <f>'G3_1 FALE'!L52</f>
        <v>0</v>
      </c>
    </row>
    <row r="22" spans="1:12" customFormat="1" ht="13.5" customHeight="1" x14ac:dyDescent="0.3">
      <c r="A22" s="91" t="s">
        <v>54</v>
      </c>
      <c r="B22" s="92" t="s">
        <v>55</v>
      </c>
      <c r="C22" s="247"/>
      <c r="D22" s="248"/>
      <c r="E22" s="93">
        <f>'G3_2 FABL'!E50</f>
        <v>0</v>
      </c>
      <c r="F22" s="93">
        <f>'G3_2 FABL'!F50</f>
        <v>0</v>
      </c>
      <c r="G22" s="139">
        <f>'G3_2 FABL'!G50</f>
        <v>0.1</v>
      </c>
      <c r="H22" s="93">
        <f>'G3_2 FABL'!H50</f>
        <v>0</v>
      </c>
      <c r="I22" s="93">
        <f>'G3_2 FABL'!I50</f>
        <v>0</v>
      </c>
      <c r="J22" s="93">
        <f>'G3_2 FABL'!J50</f>
        <v>0</v>
      </c>
      <c r="K22" s="93">
        <f>'G3_2 FABL'!K50</f>
        <v>0</v>
      </c>
      <c r="L22" s="93">
        <f>'G3_2 FABL'!L50</f>
        <v>0</v>
      </c>
    </row>
    <row r="23" spans="1:12" customFormat="1" ht="13.5" customHeight="1" x14ac:dyDescent="0.3">
      <c r="A23" s="91" t="s">
        <v>56</v>
      </c>
      <c r="B23" s="92" t="s">
        <v>57</v>
      </c>
      <c r="C23" s="247"/>
      <c r="D23" s="248"/>
      <c r="E23" s="93">
        <f>'G3_3 FAKM'!E50</f>
        <v>0</v>
      </c>
      <c r="F23" s="93">
        <f>'G3_3 FAKM'!F50</f>
        <v>0</v>
      </c>
      <c r="G23" s="139">
        <f>'G3_3 FAKM'!G50</f>
        <v>0.1</v>
      </c>
      <c r="H23" s="93">
        <f>'G3_3 FAKM'!H50</f>
        <v>0</v>
      </c>
      <c r="I23" s="93">
        <f>'G3_3 FAKM'!I50</f>
        <v>0</v>
      </c>
      <c r="J23" s="93">
        <f>'G3_3 FAKM'!J50</f>
        <v>0</v>
      </c>
      <c r="K23" s="93">
        <f>'G3_3 FAKM'!K50</f>
        <v>0</v>
      </c>
      <c r="L23" s="93">
        <f>'G3_3 FAKM'!L50</f>
        <v>0</v>
      </c>
    </row>
    <row r="24" spans="1:12" customFormat="1" ht="13.5" customHeight="1" x14ac:dyDescent="0.3">
      <c r="A24" s="91" t="s">
        <v>58</v>
      </c>
      <c r="B24" s="92" t="s">
        <v>59</v>
      </c>
      <c r="C24" s="247"/>
      <c r="D24" s="248"/>
      <c r="E24" s="93">
        <f>'G3_4 FAUP'!E51</f>
        <v>0</v>
      </c>
      <c r="F24" s="93">
        <f>'G3_4 FAUP'!F51</f>
        <v>0</v>
      </c>
      <c r="G24" s="139">
        <f>'G3_4 FAUP'!G51</f>
        <v>0.1</v>
      </c>
      <c r="H24" s="93">
        <f>'G3_4 FAUP'!H51</f>
        <v>0</v>
      </c>
      <c r="I24" s="93">
        <f>'G3_4 FAUP'!I51</f>
        <v>0</v>
      </c>
      <c r="J24" s="93">
        <f>'G3_4 FAUP'!J51</f>
        <v>0</v>
      </c>
      <c r="K24" s="93">
        <f>'G3_4 FAUP'!K51</f>
        <v>0</v>
      </c>
      <c r="L24" s="93">
        <f>'G3_4 FAUP'!L51</f>
        <v>0</v>
      </c>
    </row>
    <row r="25" spans="1:12" customFormat="1" ht="13.5" customHeight="1" x14ac:dyDescent="0.3">
      <c r="A25" s="91" t="s">
        <v>60</v>
      </c>
      <c r="B25" s="92" t="s">
        <v>61</v>
      </c>
      <c r="C25" s="247"/>
      <c r="D25" s="248"/>
      <c r="E25" s="93">
        <f>'G3_5 FAGG'!E51</f>
        <v>0</v>
      </c>
      <c r="F25" s="93">
        <f>'G3_5 FAGG'!F51</f>
        <v>0</v>
      </c>
      <c r="G25" s="139">
        <f>'G3_5 FAGG'!G51</f>
        <v>0.1</v>
      </c>
      <c r="H25" s="93">
        <f>'G3_5 FAGG'!H51</f>
        <v>0</v>
      </c>
      <c r="I25" s="93">
        <f>'G3_5 FAGG'!I51</f>
        <v>0</v>
      </c>
      <c r="J25" s="93">
        <f>'G3_5 FAGG'!J51</f>
        <v>0</v>
      </c>
      <c r="K25" s="93">
        <f>'G3_5 FAGG'!K51</f>
        <v>0</v>
      </c>
      <c r="L25" s="93">
        <f>'G3_5 FAGG'!L51</f>
        <v>0</v>
      </c>
    </row>
    <row r="26" spans="1:12" customFormat="1" ht="13.5" customHeight="1" x14ac:dyDescent="0.3">
      <c r="A26" s="250"/>
      <c r="B26" s="251"/>
      <c r="C26" s="239"/>
      <c r="D26" s="249"/>
      <c r="E26" s="99"/>
      <c r="F26" s="99"/>
      <c r="G26" s="99"/>
      <c r="H26" s="100"/>
      <c r="I26" s="101"/>
      <c r="J26" s="99"/>
      <c r="K26" s="102"/>
      <c r="L26" s="103"/>
    </row>
    <row r="27" spans="1:12" customFormat="1" ht="14" x14ac:dyDescent="0.3">
      <c r="A27" s="71" t="s">
        <v>62</v>
      </c>
      <c r="B27" s="72" t="s">
        <v>63</v>
      </c>
      <c r="C27" s="73"/>
      <c r="D27" s="74"/>
      <c r="E27" s="104">
        <f>'G4 Miscellaneous'!E42</f>
        <v>0</v>
      </c>
      <c r="F27" s="104">
        <f>'G4 Miscellaneous'!F42</f>
        <v>0</v>
      </c>
      <c r="G27" s="140">
        <f>'G4 Miscellaneous'!G42</f>
        <v>0.1</v>
      </c>
      <c r="H27" s="105">
        <f>'G4 Miscellaneous'!H42</f>
        <v>0</v>
      </c>
      <c r="I27" s="73"/>
      <c r="J27" s="104">
        <f>'G4 Miscellaneous'!J42</f>
        <v>0</v>
      </c>
      <c r="K27" s="106">
        <f>'G4 Miscellaneous'!K42</f>
        <v>0</v>
      </c>
      <c r="L27" s="107">
        <f>'G4 Miscellaneous'!L42</f>
        <v>0</v>
      </c>
    </row>
    <row r="28" spans="1:12" customFormat="1" ht="13.5" customHeight="1" x14ac:dyDescent="0.3">
      <c r="A28" s="250"/>
      <c r="B28" s="251"/>
      <c r="C28" s="239"/>
      <c r="D28" s="249"/>
      <c r="E28" s="119"/>
      <c r="F28" s="119"/>
      <c r="G28" s="119"/>
      <c r="H28" s="120"/>
      <c r="I28" s="101"/>
      <c r="J28" s="119"/>
      <c r="K28" s="122"/>
      <c r="L28" s="123"/>
    </row>
    <row r="29" spans="1:12" customFormat="1" ht="13.5" thickBot="1" x14ac:dyDescent="0.35">
      <c r="A29" s="252"/>
      <c r="B29" s="253"/>
      <c r="C29" s="254"/>
      <c r="D29" s="255"/>
      <c r="E29" s="125"/>
      <c r="F29" s="125"/>
      <c r="G29" s="125"/>
      <c r="H29" s="126"/>
      <c r="I29" s="127"/>
      <c r="J29" s="125"/>
      <c r="K29" s="128"/>
      <c r="L29" s="129"/>
    </row>
    <row r="30" spans="1:12" customFormat="1" ht="14.5" thickBot="1" x14ac:dyDescent="0.35">
      <c r="A30" s="108"/>
      <c r="B30" s="109" t="s">
        <v>64</v>
      </c>
      <c r="C30" s="110"/>
      <c r="D30" s="111"/>
      <c r="E30" s="111">
        <f>SUM(E15:E29)</f>
        <v>0</v>
      </c>
      <c r="F30" s="111">
        <f>SUM(F15:F29)</f>
        <v>0</v>
      </c>
      <c r="G30" s="111"/>
      <c r="H30" s="112">
        <f>SUM(H15:H29)</f>
        <v>0</v>
      </c>
      <c r="I30" s="113"/>
      <c r="J30" s="111">
        <f>SUM(J15:J29)</f>
        <v>0</v>
      </c>
      <c r="K30" s="114">
        <f>SUM(K15:K29)</f>
        <v>0</v>
      </c>
      <c r="L30" s="115">
        <f>SUM(L15:L29)</f>
        <v>0</v>
      </c>
    </row>
    <row r="31" spans="1:12" customFormat="1" ht="13" x14ac:dyDescent="0.3">
      <c r="A31" s="256"/>
      <c r="B31" s="116"/>
      <c r="C31" s="117"/>
      <c r="D31" s="118"/>
      <c r="E31" s="257"/>
      <c r="F31" s="257"/>
      <c r="G31" s="257"/>
      <c r="H31" s="258"/>
      <c r="I31" s="259"/>
      <c r="J31" s="257"/>
      <c r="K31" s="260"/>
      <c r="L31" s="261"/>
    </row>
    <row r="32" spans="1:12" customFormat="1" ht="14" x14ac:dyDescent="0.3">
      <c r="A32" s="71" t="s">
        <v>65</v>
      </c>
      <c r="B32" s="72" t="s">
        <v>66</v>
      </c>
      <c r="C32" s="73"/>
      <c r="D32" s="74"/>
      <c r="E32" s="104">
        <f>'G5 Options'!E$61</f>
        <v>0</v>
      </c>
      <c r="F32" s="104">
        <f>'G5 Options'!F$61</f>
        <v>0</v>
      </c>
      <c r="G32" s="140">
        <f>'G5 Options'!G$61</f>
        <v>0.1</v>
      </c>
      <c r="H32" s="105">
        <f>'G5 Options'!H$61</f>
        <v>0</v>
      </c>
      <c r="I32" s="124"/>
      <c r="J32" s="104">
        <f>'G5 Options'!J$61</f>
        <v>0</v>
      </c>
      <c r="K32" s="106">
        <f>'G5 Options'!K$61</f>
        <v>0</v>
      </c>
      <c r="L32" s="107">
        <f>'G5 Options'!L$61</f>
        <v>0</v>
      </c>
    </row>
    <row r="33" spans="1:12" customFormat="1" ht="13" x14ac:dyDescent="0.3">
      <c r="A33" s="250"/>
      <c r="B33" s="251"/>
      <c r="C33" s="239"/>
      <c r="D33" s="249"/>
      <c r="E33" s="119"/>
      <c r="F33" s="119"/>
      <c r="G33" s="119"/>
      <c r="H33" s="120"/>
      <c r="I33" s="121"/>
      <c r="J33" s="119"/>
      <c r="K33" s="122"/>
      <c r="L33" s="123"/>
    </row>
    <row r="34" spans="1:12" customFormat="1" ht="14" x14ac:dyDescent="0.3">
      <c r="A34" s="71" t="s">
        <v>67</v>
      </c>
      <c r="B34" s="72" t="s">
        <v>68</v>
      </c>
      <c r="C34" s="73"/>
      <c r="D34" s="74"/>
      <c r="E34" s="104">
        <f>'G6_2 Support Contract (Inflated'!E41</f>
        <v>0</v>
      </c>
      <c r="F34" s="104">
        <f>'G6_2 Support Contract (Inflated'!F41</f>
        <v>0</v>
      </c>
      <c r="G34" s="140">
        <f>'G6_2 Support Contract (Inflated'!G41</f>
        <v>0.1</v>
      </c>
      <c r="H34" s="104">
        <f>'G6_2 Support Contract (Inflated'!H41</f>
        <v>0</v>
      </c>
      <c r="I34" s="104">
        <f>'G6_2 Support Contract (Inflated'!I41</f>
        <v>0</v>
      </c>
      <c r="J34" s="104">
        <f>'G6_2 Support Contract (Inflated'!J41</f>
        <v>0</v>
      </c>
      <c r="K34" s="104">
        <f>'G6_2 Support Contract (Inflated'!K41</f>
        <v>0</v>
      </c>
      <c r="L34" s="104">
        <f>'G6_2 Support Contract (Inflated'!L41</f>
        <v>0</v>
      </c>
    </row>
    <row r="35" spans="1:12" customFormat="1" ht="13" x14ac:dyDescent="0.3">
      <c r="A35" s="250"/>
      <c r="B35" s="251"/>
      <c r="C35" s="239"/>
      <c r="D35" s="249"/>
      <c r="E35" s="119"/>
      <c r="F35" s="119"/>
      <c r="G35" s="119"/>
      <c r="H35" s="120"/>
      <c r="I35" s="121"/>
      <c r="J35" s="119"/>
      <c r="K35" s="122"/>
      <c r="L35" s="123"/>
    </row>
    <row r="36" spans="1:12" customFormat="1" ht="13.5" thickBot="1" x14ac:dyDescent="0.35">
      <c r="A36" s="252"/>
      <c r="B36" s="253"/>
      <c r="C36" s="254"/>
      <c r="D36" s="255"/>
      <c r="E36" s="125"/>
      <c r="F36" s="125"/>
      <c r="G36" s="125"/>
      <c r="H36" s="126"/>
      <c r="I36" s="127"/>
      <c r="J36" s="125"/>
      <c r="K36" s="128"/>
      <c r="L36" s="129"/>
    </row>
    <row r="37" spans="1:12" customFormat="1" ht="14.5" thickBot="1" x14ac:dyDescent="0.35">
      <c r="A37" s="108"/>
      <c r="B37" s="109" t="s">
        <v>69</v>
      </c>
      <c r="C37" s="110"/>
      <c r="D37" s="130"/>
      <c r="E37" s="111">
        <f>E32+E30+E34</f>
        <v>0</v>
      </c>
      <c r="F37" s="111">
        <f>F32+F30+F34</f>
        <v>0</v>
      </c>
      <c r="G37" s="111"/>
      <c r="H37" s="111">
        <f>H32+H30+H34</f>
        <v>0</v>
      </c>
      <c r="I37" s="111"/>
      <c r="J37" s="111">
        <f t="shared" ref="J37:L37" si="0">J32+J30+J34</f>
        <v>0</v>
      </c>
      <c r="K37" s="111">
        <f t="shared" si="0"/>
        <v>0</v>
      </c>
      <c r="L37" s="112">
        <f t="shared" si="0"/>
        <v>0</v>
      </c>
    </row>
    <row r="38" spans="1:12" customFormat="1" ht="13" x14ac:dyDescent="0.3">
      <c r="A38" s="262"/>
      <c r="B38" s="263"/>
      <c r="C38" s="264"/>
      <c r="D38" s="265"/>
      <c r="E38" s="229"/>
      <c r="F38" s="229"/>
      <c r="G38" s="229"/>
      <c r="H38" s="230"/>
      <c r="I38" s="231"/>
      <c r="J38" s="229"/>
      <c r="K38" s="232"/>
      <c r="L38" s="233"/>
    </row>
    <row r="39" spans="1:12" customFormat="1" ht="14" x14ac:dyDescent="0.3">
      <c r="A39" s="71"/>
      <c r="B39" s="72" t="s">
        <v>70</v>
      </c>
      <c r="C39" s="73"/>
      <c r="D39" s="74"/>
      <c r="E39" s="104"/>
      <c r="F39" s="104"/>
      <c r="G39" s="140"/>
      <c r="H39" s="107">
        <f>H37*0.15</f>
        <v>0</v>
      </c>
      <c r="I39" s="124"/>
      <c r="J39" s="104"/>
      <c r="K39" s="107">
        <f>K37*0.15</f>
        <v>0</v>
      </c>
      <c r="L39" s="107">
        <f>L37*0.15</f>
        <v>0</v>
      </c>
    </row>
    <row r="40" spans="1:12" customFormat="1" ht="13" x14ac:dyDescent="0.3">
      <c r="A40" s="262"/>
      <c r="B40" s="263"/>
      <c r="C40" s="264"/>
      <c r="D40" s="265"/>
      <c r="E40" s="229"/>
      <c r="F40" s="229"/>
      <c r="G40" s="229"/>
      <c r="H40" s="230"/>
      <c r="I40" s="231"/>
      <c r="J40" s="229"/>
      <c r="K40" s="232"/>
      <c r="L40" s="233"/>
    </row>
    <row r="41" spans="1:12" customFormat="1" ht="13.5" thickBot="1" x14ac:dyDescent="0.35">
      <c r="A41" s="252"/>
      <c r="B41" s="253"/>
      <c r="C41" s="254"/>
      <c r="D41" s="255"/>
      <c r="E41" s="125"/>
      <c r="F41" s="125"/>
      <c r="G41" s="125"/>
      <c r="H41" s="126"/>
      <c r="I41" s="127"/>
      <c r="J41" s="125"/>
      <c r="K41" s="128"/>
      <c r="L41" s="129"/>
    </row>
    <row r="42" spans="1:12" customFormat="1" ht="14.5" thickBot="1" x14ac:dyDescent="0.35">
      <c r="A42" s="108"/>
      <c r="B42" s="109" t="s">
        <v>71</v>
      </c>
      <c r="C42" s="110"/>
      <c r="D42" s="130"/>
      <c r="E42" s="111"/>
      <c r="F42" s="111"/>
      <c r="G42" s="111"/>
      <c r="H42" s="111">
        <f>H37+H39</f>
        <v>0</v>
      </c>
      <c r="I42" s="111"/>
      <c r="J42" s="111"/>
      <c r="K42" s="111">
        <f t="shared" ref="K42:L42" si="1">K37+K39</f>
        <v>0</v>
      </c>
      <c r="L42" s="111">
        <f t="shared" si="1"/>
        <v>0</v>
      </c>
    </row>
    <row r="43" spans="1:12" customFormat="1" x14ac:dyDescent="0.25">
      <c r="A43" s="1"/>
      <c r="B43" s="5"/>
      <c r="C43" s="5"/>
      <c r="D43" s="5"/>
      <c r="E43" s="5"/>
      <c r="F43" s="1"/>
      <c r="G43" s="1"/>
      <c r="H43" s="1"/>
      <c r="I43" s="1"/>
      <c r="J43" s="1"/>
      <c r="K43" s="1"/>
      <c r="L43" s="1"/>
    </row>
  </sheetData>
  <sheetProtection selectLockedCells="1"/>
  <mergeCells count="27">
    <mergeCell ref="L10:L11"/>
    <mergeCell ref="A1:B1"/>
    <mergeCell ref="A2:B2"/>
    <mergeCell ref="C10:H11"/>
    <mergeCell ref="A3:B3"/>
    <mergeCell ref="A4:B4"/>
    <mergeCell ref="A5:B5"/>
    <mergeCell ref="A8:B8"/>
    <mergeCell ref="C3:H3"/>
    <mergeCell ref="C4:H4"/>
    <mergeCell ref="C5:H5"/>
    <mergeCell ref="C6:H6"/>
    <mergeCell ref="C7:H7"/>
    <mergeCell ref="C8:H8"/>
    <mergeCell ref="A6:B6"/>
    <mergeCell ref="A7:B7"/>
    <mergeCell ref="L12:L14"/>
    <mergeCell ref="E12:E14"/>
    <mergeCell ref="F12:F14"/>
    <mergeCell ref="H12:H14"/>
    <mergeCell ref="J12:J14"/>
    <mergeCell ref="K12:K14"/>
    <mergeCell ref="B12:B14"/>
    <mergeCell ref="A12:A14"/>
    <mergeCell ref="C12:C14"/>
    <mergeCell ref="G12:G14"/>
    <mergeCell ref="I10:K11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L104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5.6640625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72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46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47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  <c r="D8" s="266"/>
      <c r="E8" s="3"/>
      <c r="F8" s="16"/>
      <c r="G8" s="16"/>
      <c r="H8" s="241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68" t="s">
        <v>31</v>
      </c>
      <c r="D10" s="354"/>
      <c r="E10" s="354"/>
      <c r="F10" s="354"/>
      <c r="G10" s="354"/>
      <c r="H10" s="369"/>
      <c r="I10" s="368" t="s">
        <v>32</v>
      </c>
      <c r="J10" s="354"/>
      <c r="K10" s="369"/>
      <c r="L10" s="67"/>
    </row>
    <row r="11" spans="1:12" customFormat="1" ht="13" thickBot="1" x14ac:dyDescent="0.3">
      <c r="A11" s="3"/>
      <c r="B11" s="3"/>
      <c r="C11" s="370"/>
      <c r="D11" s="357"/>
      <c r="E11" s="357"/>
      <c r="F11" s="357"/>
      <c r="G11" s="357"/>
      <c r="H11" s="371"/>
      <c r="I11" s="370"/>
      <c r="J11" s="357"/>
      <c r="K11" s="371"/>
      <c r="L11" s="68"/>
    </row>
    <row r="12" spans="1:12" customFormat="1" ht="15.65" customHeight="1" x14ac:dyDescent="0.2">
      <c r="A12" s="347" t="s">
        <v>33</v>
      </c>
      <c r="B12" s="344" t="s">
        <v>34</v>
      </c>
      <c r="C12" s="347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348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392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38" t="str">
        <f>B5</f>
        <v>G2.1</v>
      </c>
      <c r="B15" s="42" t="str">
        <f>B6</f>
        <v>Project Management</v>
      </c>
      <c r="C15" s="41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25" x14ac:dyDescent="0.3">
      <c r="A16" s="146"/>
      <c r="B16" s="147" t="s">
        <v>74</v>
      </c>
      <c r="C16" s="268"/>
      <c r="D16" s="269"/>
      <c r="E16" s="148"/>
      <c r="F16" s="148"/>
      <c r="G16" s="149"/>
      <c r="H16" s="150"/>
      <c r="I16" s="151"/>
      <c r="J16" s="148"/>
      <c r="K16" s="150"/>
      <c r="L16" s="152"/>
    </row>
    <row r="17" spans="1:12" customFormat="1" ht="13" x14ac:dyDescent="0.3">
      <c r="A17" s="270"/>
      <c r="B17" s="8"/>
      <c r="C17" s="271"/>
      <c r="D17" s="272"/>
      <c r="E17" s="153"/>
      <c r="F17" s="153"/>
      <c r="G17" s="156"/>
      <c r="H17" s="161"/>
      <c r="I17" s="154"/>
      <c r="J17" s="153"/>
      <c r="K17" s="161"/>
      <c r="L17" s="162"/>
    </row>
    <row r="18" spans="1:12" customFormat="1" ht="13" x14ac:dyDescent="0.3">
      <c r="A18" s="220" t="s">
        <v>75</v>
      </c>
      <c r="B18" s="221" t="s">
        <v>76</v>
      </c>
      <c r="C18" s="222"/>
      <c r="D18" s="273"/>
      <c r="E18" s="216"/>
      <c r="F18" s="216"/>
      <c r="G18" s="217"/>
      <c r="H18" s="223"/>
      <c r="I18" s="224"/>
      <c r="J18" s="216"/>
      <c r="K18" s="223"/>
      <c r="L18" s="225"/>
    </row>
    <row r="19" spans="1:12" customFormat="1" ht="12.5" x14ac:dyDescent="0.25">
      <c r="A19" s="10"/>
      <c r="B19" s="11" t="s">
        <v>77</v>
      </c>
      <c r="C19" s="10" t="str">
        <f t="shared" ref="C19:C29" si="0">$B$7</f>
        <v>FC</v>
      </c>
      <c r="D19" s="49"/>
      <c r="E19" s="6"/>
      <c r="F19" s="36">
        <f t="shared" ref="F19:F31" si="1">D19*E19</f>
        <v>0</v>
      </c>
      <c r="G19" s="37">
        <f t="shared" ref="G19:G29" si="2">$B$8</f>
        <v>0.1</v>
      </c>
      <c r="H19" s="51">
        <f t="shared" ref="H19:H29" si="3">IF(G19&lt;&gt;0,F19/G19,0)</f>
        <v>0</v>
      </c>
      <c r="I19" s="29"/>
      <c r="J19" s="6"/>
      <c r="K19" s="51">
        <f t="shared" ref="K19:K29" si="4">I19*J19</f>
        <v>0</v>
      </c>
      <c r="L19" s="143">
        <f t="shared" ref="L19:L29" si="5">IF(OR(J19&gt;0,H19&gt;0),H19+K19,0)</f>
        <v>0</v>
      </c>
    </row>
    <row r="20" spans="1:12" customFormat="1" ht="12.5" x14ac:dyDescent="0.25">
      <c r="A20" s="10"/>
      <c r="B20" s="11" t="s">
        <v>78</v>
      </c>
      <c r="C20" s="10" t="str">
        <f t="shared" si="0"/>
        <v>FC</v>
      </c>
      <c r="D20" s="49"/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29"/>
      <c r="J20" s="6"/>
      <c r="K20" s="51">
        <f t="shared" si="4"/>
        <v>0</v>
      </c>
      <c r="L20" s="143">
        <f t="shared" si="5"/>
        <v>0</v>
      </c>
    </row>
    <row r="21" spans="1:12" customFormat="1" ht="12.5" x14ac:dyDescent="0.25">
      <c r="A21" s="10"/>
      <c r="B21" s="11" t="s">
        <v>79</v>
      </c>
      <c r="C21" s="10" t="str">
        <f t="shared" si="0"/>
        <v>FC</v>
      </c>
      <c r="D21" s="49"/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9"/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11" t="s">
        <v>80</v>
      </c>
      <c r="C22" s="10" t="str">
        <f t="shared" si="0"/>
        <v>FC</v>
      </c>
      <c r="D22" s="49"/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29"/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10"/>
      <c r="B23" s="11" t="s">
        <v>81</v>
      </c>
      <c r="C23" s="10" t="str">
        <f t="shared" si="0"/>
        <v>FC</v>
      </c>
      <c r="D23" s="49"/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/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10"/>
      <c r="B24" s="11" t="s">
        <v>82</v>
      </c>
      <c r="C24" s="10" t="str">
        <f t="shared" si="0"/>
        <v>FC</v>
      </c>
      <c r="D24" s="49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9"/>
      <c r="J24" s="6"/>
      <c r="K24" s="51">
        <f t="shared" si="4"/>
        <v>0</v>
      </c>
      <c r="L24" s="143">
        <f t="shared" si="5"/>
        <v>0</v>
      </c>
    </row>
    <row r="25" spans="1:12" customFormat="1" ht="12.5" x14ac:dyDescent="0.25">
      <c r="A25" s="10"/>
      <c r="B25" s="11" t="s">
        <v>83</v>
      </c>
      <c r="C25" s="10" t="str">
        <f t="shared" si="0"/>
        <v>FC</v>
      </c>
      <c r="D25" s="49"/>
      <c r="E25" s="6"/>
      <c r="F25" s="36">
        <f t="shared" si="1"/>
        <v>0</v>
      </c>
      <c r="G25" s="37">
        <f t="shared" si="2"/>
        <v>0.1</v>
      </c>
      <c r="H25" s="51">
        <f t="shared" si="3"/>
        <v>0</v>
      </c>
      <c r="I25" s="29"/>
      <c r="J25" s="6"/>
      <c r="K25" s="51">
        <f t="shared" si="4"/>
        <v>0</v>
      </c>
      <c r="L25" s="143">
        <f t="shared" si="5"/>
        <v>0</v>
      </c>
    </row>
    <row r="26" spans="1:12" customFormat="1" ht="12.5" x14ac:dyDescent="0.25">
      <c r="A26" s="179"/>
      <c r="B26" s="180"/>
      <c r="C26" s="10" t="str">
        <f t="shared" si="0"/>
        <v>FC</v>
      </c>
      <c r="D26" s="49"/>
      <c r="E26" s="6"/>
      <c r="F26" s="36">
        <f t="shared" si="1"/>
        <v>0</v>
      </c>
      <c r="G26" s="37">
        <f t="shared" si="2"/>
        <v>0.1</v>
      </c>
      <c r="H26" s="51">
        <f t="shared" si="3"/>
        <v>0</v>
      </c>
      <c r="I26" s="29"/>
      <c r="J26" s="6"/>
      <c r="K26" s="51">
        <f t="shared" si="4"/>
        <v>0</v>
      </c>
      <c r="L26" s="143">
        <f t="shared" si="5"/>
        <v>0</v>
      </c>
    </row>
    <row r="27" spans="1:12" customFormat="1" ht="12.5" x14ac:dyDescent="0.25">
      <c r="A27" s="10"/>
      <c r="B27" s="11"/>
      <c r="C27" s="10" t="str">
        <f t="shared" si="0"/>
        <v>FC</v>
      </c>
      <c r="D27" s="49"/>
      <c r="E27" s="6"/>
      <c r="F27" s="36">
        <f t="shared" si="1"/>
        <v>0</v>
      </c>
      <c r="G27" s="37">
        <f t="shared" si="2"/>
        <v>0.1</v>
      </c>
      <c r="H27" s="51">
        <f t="shared" si="3"/>
        <v>0</v>
      </c>
      <c r="I27" s="29"/>
      <c r="J27" s="6"/>
      <c r="K27" s="51">
        <f t="shared" si="4"/>
        <v>0</v>
      </c>
      <c r="L27" s="143">
        <f t="shared" si="5"/>
        <v>0</v>
      </c>
    </row>
    <row r="28" spans="1:12" customFormat="1" ht="12.5" x14ac:dyDescent="0.25">
      <c r="A28" s="10"/>
      <c r="B28" s="11"/>
      <c r="C28" s="10" t="str">
        <f t="shared" si="0"/>
        <v>FC</v>
      </c>
      <c r="D28" s="49"/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9"/>
      <c r="J28" s="6"/>
      <c r="K28" s="51">
        <f t="shared" si="4"/>
        <v>0</v>
      </c>
      <c r="L28" s="143">
        <f t="shared" si="5"/>
        <v>0</v>
      </c>
    </row>
    <row r="29" spans="1:12" customFormat="1" ht="12.5" x14ac:dyDescent="0.25">
      <c r="A29" s="10"/>
      <c r="B29" s="11"/>
      <c r="C29" s="10" t="str">
        <f t="shared" si="0"/>
        <v>FC</v>
      </c>
      <c r="D29" s="49"/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/>
      <c r="J29" s="6"/>
      <c r="K29" s="51">
        <f t="shared" si="4"/>
        <v>0</v>
      </c>
      <c r="L29" s="143">
        <f t="shared" si="5"/>
        <v>0</v>
      </c>
    </row>
    <row r="30" spans="1:12" customFormat="1" ht="12.5" x14ac:dyDescent="0.25">
      <c r="A30" s="10"/>
      <c r="B30" s="11"/>
      <c r="C30" s="10"/>
      <c r="D30" s="49"/>
      <c r="E30" s="6"/>
      <c r="F30" s="36"/>
      <c r="G30" s="37"/>
      <c r="H30" s="51"/>
      <c r="I30" s="29"/>
      <c r="J30" s="6"/>
      <c r="K30" s="51"/>
      <c r="L30" s="143"/>
    </row>
    <row r="31" spans="1:12" customFormat="1" ht="13" x14ac:dyDescent="0.3">
      <c r="A31" s="214" t="s">
        <v>84</v>
      </c>
      <c r="B31" s="226" t="s">
        <v>158</v>
      </c>
      <c r="C31" s="182"/>
      <c r="D31" s="208"/>
      <c r="E31" s="209"/>
      <c r="F31" s="216">
        <f t="shared" si="1"/>
        <v>0</v>
      </c>
      <c r="G31" s="217"/>
      <c r="H31" s="218"/>
      <c r="I31" s="212"/>
      <c r="J31" s="209"/>
      <c r="K31" s="218"/>
      <c r="L31" s="219"/>
    </row>
    <row r="32" spans="1:12" customFormat="1" ht="12.5" x14ac:dyDescent="0.25">
      <c r="A32" s="179"/>
      <c r="B32" s="180" t="s">
        <v>159</v>
      </c>
      <c r="C32" s="10" t="str">
        <f t="shared" ref="C32:C39" si="6">$B$7</f>
        <v>FC</v>
      </c>
      <c r="D32" s="49"/>
      <c r="E32" s="6"/>
      <c r="F32" s="36">
        <f>D32*E32</f>
        <v>0</v>
      </c>
      <c r="G32" s="37">
        <f t="shared" ref="G32:G39" si="7">$B$8</f>
        <v>0.1</v>
      </c>
      <c r="H32" s="51">
        <f>IF(G32&lt;&gt;0,F32/G32,0)</f>
        <v>0</v>
      </c>
      <c r="I32" s="29"/>
      <c r="J32" s="6"/>
      <c r="K32" s="51">
        <f>I32*J32</f>
        <v>0</v>
      </c>
      <c r="L32" s="143">
        <f>IF(OR(J32&gt;0,H32&gt;0),H32+K32,0)</f>
        <v>0</v>
      </c>
    </row>
    <row r="33" spans="1:12" customFormat="1" ht="12.5" x14ac:dyDescent="0.25">
      <c r="A33" s="10"/>
      <c r="B33" s="11" t="s">
        <v>160</v>
      </c>
      <c r="C33" s="10" t="str">
        <f t="shared" si="6"/>
        <v>FC</v>
      </c>
      <c r="D33" s="49"/>
      <c r="E33" s="6"/>
      <c r="F33" s="36">
        <f>D33*E33</f>
        <v>0</v>
      </c>
      <c r="G33" s="37">
        <f t="shared" si="7"/>
        <v>0.1</v>
      </c>
      <c r="H33" s="51">
        <f>IF(G33&lt;&gt;0,F33/G33,0)</f>
        <v>0</v>
      </c>
      <c r="I33" s="29"/>
      <c r="J33" s="6"/>
      <c r="K33" s="51">
        <f>I33*J33</f>
        <v>0</v>
      </c>
      <c r="L33" s="143">
        <f>IF(OR(J33&gt;0,H33&gt;0),H33+K33,0)</f>
        <v>0</v>
      </c>
    </row>
    <row r="34" spans="1:12" customFormat="1" ht="12.5" x14ac:dyDescent="0.25">
      <c r="A34" s="10"/>
      <c r="B34" s="11"/>
      <c r="C34" s="10" t="str">
        <f t="shared" si="6"/>
        <v>FC</v>
      </c>
      <c r="D34" s="49"/>
      <c r="E34" s="6"/>
      <c r="F34" s="36">
        <f>D34*E34</f>
        <v>0</v>
      </c>
      <c r="G34" s="37">
        <f t="shared" si="7"/>
        <v>0.1</v>
      </c>
      <c r="H34" s="51">
        <f>IF(G34&lt;&gt;0,F34/G34,0)</f>
        <v>0</v>
      </c>
      <c r="I34" s="29"/>
      <c r="J34" s="6"/>
      <c r="K34" s="51">
        <f>I34*J34</f>
        <v>0</v>
      </c>
      <c r="L34" s="143">
        <f>IF(OR(J34&gt;0,H34&gt;0),H34+K34,0)</f>
        <v>0</v>
      </c>
    </row>
    <row r="35" spans="1:12" customFormat="1" ht="12.5" x14ac:dyDescent="0.25">
      <c r="A35" s="10"/>
      <c r="B35" s="11"/>
      <c r="C35" s="10" t="str">
        <f t="shared" si="6"/>
        <v>FC</v>
      </c>
      <c r="D35" s="49"/>
      <c r="E35" s="6"/>
      <c r="F35" s="36">
        <f t="shared" ref="F35:F41" si="8">D35*E35</f>
        <v>0</v>
      </c>
      <c r="G35" s="37">
        <f t="shared" si="7"/>
        <v>0.1</v>
      </c>
      <c r="H35" s="51">
        <f t="shared" ref="H35:H39" si="9">IF(G35&lt;&gt;0,F35/G35,0)</f>
        <v>0</v>
      </c>
      <c r="I35" s="29"/>
      <c r="J35" s="6"/>
      <c r="K35" s="51">
        <f t="shared" ref="K35:K39" si="10">I35*J35</f>
        <v>0</v>
      </c>
      <c r="L35" s="143">
        <f t="shared" ref="L35:L39" si="11">IF(OR(J35&gt;0,H35&gt;0),H35+K35,0)</f>
        <v>0</v>
      </c>
    </row>
    <row r="36" spans="1:12" customFormat="1" ht="12.5" x14ac:dyDescent="0.25">
      <c r="A36" s="10"/>
      <c r="B36" s="11"/>
      <c r="C36" s="10" t="str">
        <f t="shared" si="6"/>
        <v>FC</v>
      </c>
      <c r="D36" s="49"/>
      <c r="E36" s="6"/>
      <c r="F36" s="36">
        <f t="shared" si="8"/>
        <v>0</v>
      </c>
      <c r="G36" s="37">
        <f t="shared" si="7"/>
        <v>0.1</v>
      </c>
      <c r="H36" s="51">
        <f t="shared" si="9"/>
        <v>0</v>
      </c>
      <c r="I36" s="29"/>
      <c r="J36" s="6"/>
      <c r="K36" s="51">
        <f t="shared" si="10"/>
        <v>0</v>
      </c>
      <c r="L36" s="143">
        <f t="shared" si="11"/>
        <v>0</v>
      </c>
    </row>
    <row r="37" spans="1:12" customFormat="1" ht="12.5" x14ac:dyDescent="0.25">
      <c r="A37" s="10"/>
      <c r="B37" s="11"/>
      <c r="C37" s="10" t="str">
        <f t="shared" si="6"/>
        <v>FC</v>
      </c>
      <c r="D37" s="49"/>
      <c r="E37" s="6"/>
      <c r="F37" s="36">
        <f t="shared" si="8"/>
        <v>0</v>
      </c>
      <c r="G37" s="37">
        <f t="shared" si="7"/>
        <v>0.1</v>
      </c>
      <c r="H37" s="51">
        <f t="shared" si="9"/>
        <v>0</v>
      </c>
      <c r="I37" s="29"/>
      <c r="J37" s="6"/>
      <c r="K37" s="51">
        <f t="shared" si="10"/>
        <v>0</v>
      </c>
      <c r="L37" s="143">
        <f t="shared" si="11"/>
        <v>0</v>
      </c>
    </row>
    <row r="38" spans="1:12" customFormat="1" ht="12.5" x14ac:dyDescent="0.25">
      <c r="A38" s="10"/>
      <c r="B38" s="11"/>
      <c r="C38" s="10" t="str">
        <f t="shared" si="6"/>
        <v>FC</v>
      </c>
      <c r="D38" s="49"/>
      <c r="E38" s="6"/>
      <c r="F38" s="36">
        <f t="shared" si="8"/>
        <v>0</v>
      </c>
      <c r="G38" s="37">
        <f t="shared" si="7"/>
        <v>0.1</v>
      </c>
      <c r="H38" s="51">
        <f t="shared" si="9"/>
        <v>0</v>
      </c>
      <c r="I38" s="29"/>
      <c r="J38" s="6"/>
      <c r="K38" s="51">
        <f t="shared" si="10"/>
        <v>0</v>
      </c>
      <c r="L38" s="143">
        <f t="shared" si="11"/>
        <v>0</v>
      </c>
    </row>
    <row r="39" spans="1:12" customFormat="1" ht="12.5" x14ac:dyDescent="0.25">
      <c r="A39" s="10"/>
      <c r="B39" s="11"/>
      <c r="C39" s="10" t="str">
        <f t="shared" si="6"/>
        <v>FC</v>
      </c>
      <c r="D39" s="49"/>
      <c r="E39" s="6"/>
      <c r="F39" s="36">
        <f t="shared" si="8"/>
        <v>0</v>
      </c>
      <c r="G39" s="37">
        <f t="shared" si="7"/>
        <v>0.1</v>
      </c>
      <c r="H39" s="51">
        <f t="shared" si="9"/>
        <v>0</v>
      </c>
      <c r="I39" s="29"/>
      <c r="J39" s="6"/>
      <c r="K39" s="51">
        <f t="shared" si="10"/>
        <v>0</v>
      </c>
      <c r="L39" s="143">
        <f t="shared" si="11"/>
        <v>0</v>
      </c>
    </row>
    <row r="40" spans="1:12" customFormat="1" ht="12.5" x14ac:dyDescent="0.25">
      <c r="A40" s="10"/>
      <c r="B40" s="11"/>
      <c r="C40" s="10"/>
      <c r="D40" s="49"/>
      <c r="E40" s="6"/>
      <c r="F40" s="36"/>
      <c r="G40" s="37"/>
      <c r="H40" s="51"/>
      <c r="I40" s="29"/>
      <c r="J40" s="6"/>
      <c r="K40" s="51"/>
      <c r="L40" s="143"/>
    </row>
    <row r="41" spans="1:12" customFormat="1" ht="13" x14ac:dyDescent="0.3">
      <c r="A41" s="214" t="s">
        <v>85</v>
      </c>
      <c r="B41" s="226" t="s">
        <v>86</v>
      </c>
      <c r="C41" s="182"/>
      <c r="D41" s="208"/>
      <c r="E41" s="209"/>
      <c r="F41" s="216">
        <f t="shared" si="8"/>
        <v>0</v>
      </c>
      <c r="G41" s="217"/>
      <c r="H41" s="218"/>
      <c r="I41" s="212"/>
      <c r="J41" s="209"/>
      <c r="K41" s="218"/>
      <c r="L41" s="219"/>
    </row>
    <row r="42" spans="1:12" customFormat="1" ht="12.5" x14ac:dyDescent="0.25">
      <c r="A42" s="11"/>
      <c r="B42" s="11" t="s">
        <v>87</v>
      </c>
      <c r="C42" s="10" t="str">
        <f t="shared" ref="C42:C46" si="12">$B$7</f>
        <v>FC</v>
      </c>
      <c r="D42" s="49"/>
      <c r="E42" s="6"/>
      <c r="F42" s="36">
        <f t="shared" ref="F42:F46" si="13">D42*E42</f>
        <v>0</v>
      </c>
      <c r="G42" s="37">
        <f t="shared" ref="G42:G46" si="14">$B$8</f>
        <v>0.1</v>
      </c>
      <c r="H42" s="51">
        <f t="shared" ref="H42:H46" si="15">IF(G42&lt;&gt;0,F42/G42,0)</f>
        <v>0</v>
      </c>
      <c r="I42" s="29"/>
      <c r="J42" s="6"/>
      <c r="K42" s="51">
        <f t="shared" ref="K42:K46" si="16">I42*J42</f>
        <v>0</v>
      </c>
      <c r="L42" s="143">
        <f t="shared" ref="L42:L46" si="17">IF(OR(J42&gt;0,H42&gt;0),H42+K42,0)</f>
        <v>0</v>
      </c>
    </row>
    <row r="43" spans="1:12" customFormat="1" ht="12.5" x14ac:dyDescent="0.25">
      <c r="A43" s="11"/>
      <c r="B43" s="11" t="s">
        <v>88</v>
      </c>
      <c r="C43" s="10" t="str">
        <f t="shared" si="12"/>
        <v>FC</v>
      </c>
      <c r="D43" s="49"/>
      <c r="E43" s="6"/>
      <c r="F43" s="36">
        <f t="shared" si="13"/>
        <v>0</v>
      </c>
      <c r="G43" s="37">
        <f t="shared" si="14"/>
        <v>0.1</v>
      </c>
      <c r="H43" s="51">
        <f t="shared" si="15"/>
        <v>0</v>
      </c>
      <c r="I43" s="29"/>
      <c r="J43" s="6"/>
      <c r="K43" s="51">
        <f t="shared" si="16"/>
        <v>0</v>
      </c>
      <c r="L43" s="143">
        <f t="shared" si="17"/>
        <v>0</v>
      </c>
    </row>
    <row r="44" spans="1:12" customFormat="1" ht="12.5" x14ac:dyDescent="0.25">
      <c r="A44" s="10"/>
      <c r="B44" s="11" t="s">
        <v>89</v>
      </c>
      <c r="C44" s="10" t="str">
        <f t="shared" si="12"/>
        <v>FC</v>
      </c>
      <c r="D44" s="49"/>
      <c r="E44" s="6"/>
      <c r="F44" s="36">
        <f t="shared" si="13"/>
        <v>0</v>
      </c>
      <c r="G44" s="37">
        <f t="shared" si="14"/>
        <v>0.1</v>
      </c>
      <c r="H44" s="51">
        <f t="shared" si="15"/>
        <v>0</v>
      </c>
      <c r="I44" s="29"/>
      <c r="J44" s="6"/>
      <c r="K44" s="51">
        <f t="shared" si="16"/>
        <v>0</v>
      </c>
      <c r="L44" s="143">
        <f t="shared" si="17"/>
        <v>0</v>
      </c>
    </row>
    <row r="45" spans="1:12" customFormat="1" ht="12.5" x14ac:dyDescent="0.25">
      <c r="A45" s="10"/>
      <c r="B45" s="11"/>
      <c r="C45" s="10" t="str">
        <f t="shared" si="12"/>
        <v>FC</v>
      </c>
      <c r="D45" s="49"/>
      <c r="E45" s="6"/>
      <c r="F45" s="36">
        <f t="shared" si="13"/>
        <v>0</v>
      </c>
      <c r="G45" s="37">
        <f t="shared" si="14"/>
        <v>0.1</v>
      </c>
      <c r="H45" s="51">
        <f t="shared" si="15"/>
        <v>0</v>
      </c>
      <c r="I45" s="29"/>
      <c r="J45" s="6"/>
      <c r="K45" s="51">
        <f t="shared" si="16"/>
        <v>0</v>
      </c>
      <c r="L45" s="143">
        <f t="shared" si="17"/>
        <v>0</v>
      </c>
    </row>
    <row r="46" spans="1:12" customFormat="1" ht="12.5" x14ac:dyDescent="0.25">
      <c r="A46" s="10"/>
      <c r="B46" s="11"/>
      <c r="C46" s="10" t="str">
        <f t="shared" si="12"/>
        <v>FC</v>
      </c>
      <c r="D46" s="49"/>
      <c r="E46" s="6"/>
      <c r="F46" s="36">
        <f t="shared" si="13"/>
        <v>0</v>
      </c>
      <c r="G46" s="37">
        <f t="shared" si="14"/>
        <v>0.1</v>
      </c>
      <c r="H46" s="51">
        <f t="shared" si="15"/>
        <v>0</v>
      </c>
      <c r="I46" s="29"/>
      <c r="J46" s="6"/>
      <c r="K46" s="51">
        <f t="shared" si="16"/>
        <v>0</v>
      </c>
      <c r="L46" s="143">
        <f t="shared" si="17"/>
        <v>0</v>
      </c>
    </row>
    <row r="47" spans="1:12" customFormat="1" ht="12.5" x14ac:dyDescent="0.25">
      <c r="A47" s="11"/>
      <c r="B47" s="11"/>
      <c r="C47" s="10"/>
      <c r="D47" s="49"/>
      <c r="E47" s="6"/>
      <c r="F47" s="36"/>
      <c r="G47" s="37"/>
      <c r="H47" s="51"/>
      <c r="I47" s="29"/>
      <c r="J47" s="6"/>
      <c r="K47" s="51"/>
      <c r="L47" s="143"/>
    </row>
    <row r="48" spans="1:12" customFormat="1" ht="13" x14ac:dyDescent="0.3">
      <c r="A48" s="331"/>
      <c r="B48" s="332" t="s">
        <v>161</v>
      </c>
      <c r="C48" s="182"/>
      <c r="D48" s="208"/>
      <c r="E48" s="209"/>
      <c r="F48" s="216"/>
      <c r="G48" s="217"/>
      <c r="H48" s="218"/>
      <c r="I48" s="212"/>
      <c r="J48" s="209"/>
      <c r="K48" s="218"/>
      <c r="L48" s="219"/>
    </row>
    <row r="49" spans="1:12" customFormat="1" ht="12.5" x14ac:dyDescent="0.25">
      <c r="A49" s="11"/>
      <c r="B49" s="11"/>
      <c r="C49" s="10" t="str">
        <f t="shared" ref="C49:C55" si="18">$B$7</f>
        <v>FC</v>
      </c>
      <c r="D49" s="49"/>
      <c r="E49" s="6"/>
      <c r="F49" s="36">
        <f t="shared" ref="F49:F55" si="19">D49*E49</f>
        <v>0</v>
      </c>
      <c r="G49" s="37">
        <f t="shared" ref="G49:G55" si="20">$B$8</f>
        <v>0.1</v>
      </c>
      <c r="H49" s="51">
        <f t="shared" ref="H49:H55" si="21">IF(G49&lt;&gt;0,F49/G49,0)</f>
        <v>0</v>
      </c>
      <c r="I49" s="29"/>
      <c r="J49" s="6"/>
      <c r="K49" s="51">
        <f t="shared" ref="K49:K55" si="22">I49*J49</f>
        <v>0</v>
      </c>
      <c r="L49" s="143">
        <f t="shared" ref="L49:L55" si="23">IF(OR(J49&gt;0,H49&gt;0),H49+K49,0)</f>
        <v>0</v>
      </c>
    </row>
    <row r="50" spans="1:12" customFormat="1" ht="12.5" x14ac:dyDescent="0.25">
      <c r="A50" s="11"/>
      <c r="B50" s="11"/>
      <c r="C50" s="10" t="str">
        <f t="shared" si="18"/>
        <v>FC</v>
      </c>
      <c r="D50" s="49"/>
      <c r="E50" s="6"/>
      <c r="F50" s="36">
        <f t="shared" si="19"/>
        <v>0</v>
      </c>
      <c r="G50" s="37">
        <f t="shared" si="20"/>
        <v>0.1</v>
      </c>
      <c r="H50" s="51">
        <f t="shared" si="21"/>
        <v>0</v>
      </c>
      <c r="I50" s="29"/>
      <c r="J50" s="6"/>
      <c r="K50" s="51">
        <f t="shared" si="22"/>
        <v>0</v>
      </c>
      <c r="L50" s="143">
        <f t="shared" si="23"/>
        <v>0</v>
      </c>
    </row>
    <row r="51" spans="1:12" customFormat="1" ht="12.5" x14ac:dyDescent="0.25">
      <c r="A51" s="10"/>
      <c r="B51" s="11"/>
      <c r="C51" s="10" t="str">
        <f t="shared" si="18"/>
        <v>FC</v>
      </c>
      <c r="D51" s="49"/>
      <c r="E51" s="6"/>
      <c r="F51" s="36">
        <f t="shared" si="19"/>
        <v>0</v>
      </c>
      <c r="G51" s="37">
        <f t="shared" si="20"/>
        <v>0.1</v>
      </c>
      <c r="H51" s="51">
        <f t="shared" si="21"/>
        <v>0</v>
      </c>
      <c r="I51" s="29"/>
      <c r="J51" s="6"/>
      <c r="K51" s="51">
        <f t="shared" si="22"/>
        <v>0</v>
      </c>
      <c r="L51" s="143">
        <f t="shared" si="23"/>
        <v>0</v>
      </c>
    </row>
    <row r="52" spans="1:12" customFormat="1" ht="12.5" x14ac:dyDescent="0.25">
      <c r="A52" s="10"/>
      <c r="B52" s="11"/>
      <c r="C52" s="10" t="str">
        <f t="shared" si="18"/>
        <v>FC</v>
      </c>
      <c r="D52" s="49"/>
      <c r="E52" s="6"/>
      <c r="F52" s="36">
        <f t="shared" si="19"/>
        <v>0</v>
      </c>
      <c r="G52" s="37">
        <f t="shared" si="20"/>
        <v>0.1</v>
      </c>
      <c r="H52" s="51">
        <f t="shared" si="21"/>
        <v>0</v>
      </c>
      <c r="I52" s="29"/>
      <c r="J52" s="6"/>
      <c r="K52" s="51">
        <f t="shared" si="22"/>
        <v>0</v>
      </c>
      <c r="L52" s="143">
        <f t="shared" si="23"/>
        <v>0</v>
      </c>
    </row>
    <row r="53" spans="1:12" customFormat="1" ht="12.5" x14ac:dyDescent="0.25">
      <c r="A53" s="10"/>
      <c r="B53" s="11"/>
      <c r="C53" s="10" t="str">
        <f t="shared" si="18"/>
        <v>FC</v>
      </c>
      <c r="D53" s="49"/>
      <c r="E53" s="6"/>
      <c r="F53" s="36">
        <f t="shared" si="19"/>
        <v>0</v>
      </c>
      <c r="G53" s="37">
        <f t="shared" si="20"/>
        <v>0.1</v>
      </c>
      <c r="H53" s="51">
        <f t="shared" si="21"/>
        <v>0</v>
      </c>
      <c r="I53" s="29"/>
      <c r="J53" s="6"/>
      <c r="K53" s="51">
        <f t="shared" si="22"/>
        <v>0</v>
      </c>
      <c r="L53" s="143">
        <f t="shared" si="23"/>
        <v>0</v>
      </c>
    </row>
    <row r="54" spans="1:12" customFormat="1" ht="12.5" x14ac:dyDescent="0.25">
      <c r="A54" s="14"/>
      <c r="B54" s="15"/>
      <c r="C54" s="14" t="str">
        <f t="shared" si="18"/>
        <v>FC</v>
      </c>
      <c r="D54" s="53"/>
      <c r="E54" s="13"/>
      <c r="F54" s="36">
        <f t="shared" si="19"/>
        <v>0</v>
      </c>
      <c r="G54" s="37">
        <f t="shared" si="20"/>
        <v>0.1</v>
      </c>
      <c r="H54" s="51">
        <f t="shared" si="21"/>
        <v>0</v>
      </c>
      <c r="I54" s="29"/>
      <c r="J54" s="6"/>
      <c r="K54" s="51">
        <f t="shared" si="22"/>
        <v>0</v>
      </c>
      <c r="L54" s="143">
        <f t="shared" si="23"/>
        <v>0</v>
      </c>
    </row>
    <row r="55" spans="1:12" customFormat="1" ht="12.5" x14ac:dyDescent="0.25">
      <c r="A55" s="10"/>
      <c r="B55" s="11"/>
      <c r="C55" s="10" t="str">
        <f t="shared" si="18"/>
        <v>FC</v>
      </c>
      <c r="D55" s="49"/>
      <c r="E55" s="6"/>
      <c r="F55" s="36">
        <f t="shared" si="19"/>
        <v>0</v>
      </c>
      <c r="G55" s="37">
        <f t="shared" si="20"/>
        <v>0.1</v>
      </c>
      <c r="H55" s="51">
        <f t="shared" si="21"/>
        <v>0</v>
      </c>
      <c r="I55" s="29"/>
      <c r="J55" s="6"/>
      <c r="K55" s="51">
        <f t="shared" si="22"/>
        <v>0</v>
      </c>
      <c r="L55" s="143">
        <f t="shared" si="23"/>
        <v>0</v>
      </c>
    </row>
    <row r="56" spans="1:12" customFormat="1" ht="13" thickBot="1" x14ac:dyDescent="0.3">
      <c r="A56" s="10"/>
      <c r="B56" s="11"/>
      <c r="C56" s="10"/>
      <c r="D56" s="49"/>
      <c r="E56" s="6"/>
      <c r="F56" s="36"/>
      <c r="G56" s="37"/>
      <c r="H56" s="51"/>
      <c r="I56" s="29"/>
      <c r="J56" s="6"/>
      <c r="K56" s="51"/>
      <c r="L56" s="143"/>
    </row>
    <row r="57" spans="1:12" customFormat="1" ht="13.5" thickBot="1" x14ac:dyDescent="0.35">
      <c r="A57" s="274"/>
      <c r="B57" s="78" t="str">
        <f>+"SUB-TOTAL:  "&amp;A15</f>
        <v>SUB-TOTAL:  G2.1</v>
      </c>
      <c r="C57" s="54"/>
      <c r="D57" s="50"/>
      <c r="E57" s="81">
        <f>SUM(E15:E55)</f>
        <v>0</v>
      </c>
      <c r="F57" s="81">
        <f>SUM(F15:F55)</f>
        <v>0</v>
      </c>
      <c r="G57" s="82">
        <f>$B$8</f>
        <v>0.1</v>
      </c>
      <c r="H57" s="141">
        <f>SUM(H15:H55)</f>
        <v>0</v>
      </c>
      <c r="I57" s="142"/>
      <c r="J57" s="81">
        <f>SUM(J15:J55)</f>
        <v>0</v>
      </c>
      <c r="K57" s="141">
        <f>SUM(K15:K55)</f>
        <v>0</v>
      </c>
      <c r="L57" s="137">
        <f>SUM(L15:L55)</f>
        <v>0</v>
      </c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x14ac:dyDescent="0.2">
      <c r="E102" s="279"/>
      <c r="F102" s="280"/>
    </row>
    <row r="103" spans="4:12" x14ac:dyDescent="0.2">
      <c r="E103" s="279"/>
      <c r="F103" s="280"/>
    </row>
    <row r="104" spans="4:12" x14ac:dyDescent="0.2">
      <c r="E104" s="279"/>
      <c r="F104" s="280"/>
    </row>
  </sheetData>
  <sheetProtection formatColumns="0" formatRows="0" inser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L103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90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48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49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  <c r="D8" s="266"/>
      <c r="E8" s="3"/>
      <c r="F8" s="16"/>
      <c r="G8" s="16"/>
      <c r="H8" s="241"/>
      <c r="I8" s="241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68" t="s">
        <v>31</v>
      </c>
      <c r="D10" s="354"/>
      <c r="E10" s="354"/>
      <c r="F10" s="354"/>
      <c r="G10" s="354"/>
      <c r="H10" s="369"/>
      <c r="I10" s="368" t="s">
        <v>32</v>
      </c>
      <c r="J10" s="354"/>
      <c r="K10" s="369"/>
      <c r="L10" s="67"/>
    </row>
    <row r="11" spans="1:12" customFormat="1" ht="13" thickBot="1" x14ac:dyDescent="0.3">
      <c r="A11" s="3"/>
      <c r="B11" s="3"/>
      <c r="C11" s="370"/>
      <c r="D11" s="357"/>
      <c r="E11" s="357"/>
      <c r="F11" s="357"/>
      <c r="G11" s="357"/>
      <c r="H11" s="371"/>
      <c r="I11" s="370"/>
      <c r="J11" s="357"/>
      <c r="K11" s="371"/>
      <c r="L11" s="68"/>
    </row>
    <row r="12" spans="1:12" customFormat="1" ht="14.5" customHeight="1" x14ac:dyDescent="0.2">
      <c r="A12" s="347" t="s">
        <v>33</v>
      </c>
      <c r="B12" s="344" t="s">
        <v>34</v>
      </c>
      <c r="C12" s="347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348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392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38" t="str">
        <f>B5</f>
        <v>G2.2</v>
      </c>
      <c r="B15" s="42" t="str">
        <f>B6</f>
        <v>Integrated Logistic Support</v>
      </c>
      <c r="C15" s="41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25.5" customHeight="1" x14ac:dyDescent="0.25">
      <c r="A16" s="182"/>
      <c r="B16" s="207" t="s">
        <v>91</v>
      </c>
      <c r="C16" s="182"/>
      <c r="D16" s="208"/>
      <c r="E16" s="209"/>
      <c r="F16" s="209"/>
      <c r="G16" s="210"/>
      <c r="H16" s="211"/>
      <c r="I16" s="212"/>
      <c r="J16" s="209"/>
      <c r="K16" s="211"/>
      <c r="L16" s="213"/>
    </row>
    <row r="17" spans="1:12" customFormat="1" ht="12.5" x14ac:dyDescent="0.25">
      <c r="A17" s="281"/>
      <c r="B17" s="188"/>
      <c r="C17" s="182"/>
      <c r="D17" s="208"/>
      <c r="E17" s="209"/>
      <c r="F17" s="209"/>
      <c r="G17" s="210"/>
      <c r="H17" s="211"/>
      <c r="I17" s="212"/>
      <c r="J17" s="209"/>
      <c r="K17" s="211"/>
      <c r="L17" s="213"/>
    </row>
    <row r="18" spans="1:12" customFormat="1" ht="13" x14ac:dyDescent="0.3">
      <c r="A18" s="214" t="s">
        <v>92</v>
      </c>
      <c r="B18" s="191" t="s">
        <v>93</v>
      </c>
      <c r="C18" s="182"/>
      <c r="D18" s="208"/>
      <c r="E18" s="209"/>
      <c r="F18" s="209"/>
      <c r="G18" s="210"/>
      <c r="H18" s="211"/>
      <c r="I18" s="212"/>
      <c r="J18" s="209"/>
      <c r="K18" s="211"/>
      <c r="L18" s="213"/>
    </row>
    <row r="19" spans="1:12" customFormat="1" ht="12.5" x14ac:dyDescent="0.25">
      <c r="A19" s="10"/>
      <c r="B19" s="40" t="s">
        <v>94</v>
      </c>
      <c r="C19" s="10" t="str">
        <f t="shared" ref="C19:C24" si="0">$B$7</f>
        <v>FC</v>
      </c>
      <c r="D19" s="49"/>
      <c r="E19" s="6"/>
      <c r="F19" s="36">
        <f t="shared" ref="F19:F24" si="1">D19*E19</f>
        <v>0</v>
      </c>
      <c r="G19" s="37">
        <f t="shared" ref="G19:G24" si="2">$B$8</f>
        <v>0.1</v>
      </c>
      <c r="H19" s="51">
        <f t="shared" ref="H19:H24" si="3">IF(G19&lt;&gt;0,F19/G19,0)</f>
        <v>0</v>
      </c>
      <c r="I19" s="29"/>
      <c r="J19" s="6"/>
      <c r="K19" s="51">
        <f t="shared" ref="K19:K24" si="4">I19*J19</f>
        <v>0</v>
      </c>
      <c r="L19" s="143">
        <f t="shared" ref="L19:L24" si="5">IF(OR(J19&gt;0,H19&gt;0),H19+K19,0)</f>
        <v>0</v>
      </c>
    </row>
    <row r="20" spans="1:12" customFormat="1" ht="12.5" x14ac:dyDescent="0.25">
      <c r="A20" s="10"/>
      <c r="B20" s="40" t="s">
        <v>95</v>
      </c>
      <c r="C20" s="10" t="str">
        <f t="shared" si="0"/>
        <v>FC</v>
      </c>
      <c r="D20" s="49"/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29"/>
      <c r="J20" s="6"/>
      <c r="K20" s="51">
        <f t="shared" si="4"/>
        <v>0</v>
      </c>
      <c r="L20" s="143">
        <f t="shared" si="5"/>
        <v>0</v>
      </c>
    </row>
    <row r="21" spans="1:12" customFormat="1" ht="12.5" x14ac:dyDescent="0.25">
      <c r="A21" s="10"/>
      <c r="B21" s="40"/>
      <c r="C21" s="10" t="str">
        <f t="shared" si="0"/>
        <v>FC</v>
      </c>
      <c r="D21" s="49"/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9"/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40"/>
      <c r="C22" s="10" t="str">
        <f t="shared" si="0"/>
        <v>FC</v>
      </c>
      <c r="D22" s="49"/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29"/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10"/>
      <c r="B23" s="40"/>
      <c r="C23" s="10" t="str">
        <f t="shared" si="0"/>
        <v>FC</v>
      </c>
      <c r="D23" s="49"/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/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10"/>
      <c r="B24" s="40"/>
      <c r="C24" s="10" t="str">
        <f t="shared" si="0"/>
        <v>FC</v>
      </c>
      <c r="D24" s="49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9"/>
      <c r="J24" s="6"/>
      <c r="K24" s="51">
        <f t="shared" si="4"/>
        <v>0</v>
      </c>
      <c r="L24" s="143">
        <f t="shared" si="5"/>
        <v>0</v>
      </c>
    </row>
    <row r="25" spans="1:12" customFormat="1" ht="12.5" x14ac:dyDescent="0.25">
      <c r="A25" s="282"/>
      <c r="B25" s="40"/>
      <c r="C25" s="10"/>
      <c r="D25" s="49"/>
      <c r="E25" s="6"/>
      <c r="F25" s="36"/>
      <c r="G25" s="37"/>
      <c r="H25" s="51"/>
      <c r="I25" s="29"/>
      <c r="J25" s="6"/>
      <c r="K25" s="51"/>
      <c r="L25" s="143"/>
    </row>
    <row r="26" spans="1:12" customFormat="1" ht="13" x14ac:dyDescent="0.3">
      <c r="A26" s="214" t="s">
        <v>96</v>
      </c>
      <c r="B26" s="215" t="s">
        <v>97</v>
      </c>
      <c r="C26" s="182"/>
      <c r="D26" s="208"/>
      <c r="E26" s="209"/>
      <c r="F26" s="216"/>
      <c r="G26" s="217"/>
      <c r="H26" s="218"/>
      <c r="I26" s="212"/>
      <c r="J26" s="209"/>
      <c r="K26" s="218"/>
      <c r="L26" s="219"/>
    </row>
    <row r="27" spans="1:12" customFormat="1" ht="12.5" x14ac:dyDescent="0.25">
      <c r="A27" s="10"/>
      <c r="B27" s="40" t="s">
        <v>98</v>
      </c>
      <c r="C27" s="10" t="str">
        <f t="shared" ref="C27:C45" si="6">$B$7</f>
        <v>FC</v>
      </c>
      <c r="D27" s="49"/>
      <c r="E27" s="6"/>
      <c r="F27" s="36">
        <f t="shared" ref="F27:F55" si="7">D27*E27</f>
        <v>0</v>
      </c>
      <c r="G27" s="37">
        <f t="shared" ref="G27:G45" si="8">$B$8</f>
        <v>0.1</v>
      </c>
      <c r="H27" s="51">
        <f t="shared" ref="H27:H55" si="9">IF(G27&lt;&gt;0,F27/G27,0)</f>
        <v>0</v>
      </c>
      <c r="I27" s="29"/>
      <c r="J27" s="6"/>
      <c r="K27" s="51">
        <f t="shared" ref="K27:K55" si="10">I27*J27</f>
        <v>0</v>
      </c>
      <c r="L27" s="143">
        <f t="shared" ref="L27:L33" si="11">IF(OR(J27&gt;0,H27&gt;0),H27+K27,0)</f>
        <v>0</v>
      </c>
    </row>
    <row r="28" spans="1:12" customFormat="1" ht="12.5" x14ac:dyDescent="0.25">
      <c r="A28" s="179"/>
      <c r="B28" s="181"/>
      <c r="C28" s="10" t="str">
        <f t="shared" si="6"/>
        <v>FC</v>
      </c>
      <c r="D28" s="49"/>
      <c r="E28" s="6"/>
      <c r="F28" s="36">
        <f t="shared" si="7"/>
        <v>0</v>
      </c>
      <c r="G28" s="37">
        <f t="shared" si="8"/>
        <v>0.1</v>
      </c>
      <c r="H28" s="51">
        <f t="shared" si="9"/>
        <v>0</v>
      </c>
      <c r="I28" s="29"/>
      <c r="J28" s="6"/>
      <c r="K28" s="51">
        <f t="shared" si="10"/>
        <v>0</v>
      </c>
      <c r="L28" s="143">
        <f t="shared" si="11"/>
        <v>0</v>
      </c>
    </row>
    <row r="29" spans="1:12" customFormat="1" ht="12.5" x14ac:dyDescent="0.25">
      <c r="A29" s="228"/>
      <c r="B29" s="227"/>
      <c r="C29" s="10" t="str">
        <f t="shared" si="6"/>
        <v>FC</v>
      </c>
      <c r="D29" s="49"/>
      <c r="E29" s="6"/>
      <c r="F29" s="36">
        <f>D29*E29</f>
        <v>0</v>
      </c>
      <c r="G29" s="37">
        <f t="shared" si="8"/>
        <v>0.1</v>
      </c>
      <c r="H29" s="51">
        <f>IF(G29&lt;&gt;0,F29/G29,0)</f>
        <v>0</v>
      </c>
      <c r="I29" s="29"/>
      <c r="J29" s="6"/>
      <c r="K29" s="51">
        <f>I29*J29</f>
        <v>0</v>
      </c>
      <c r="L29" s="143">
        <f t="shared" si="11"/>
        <v>0</v>
      </c>
    </row>
    <row r="30" spans="1:12" customFormat="1" ht="12.5" x14ac:dyDescent="0.25">
      <c r="A30" s="10"/>
      <c r="B30" s="40"/>
      <c r="C30" s="10" t="str">
        <f t="shared" si="6"/>
        <v>FC</v>
      </c>
      <c r="D30" s="49"/>
      <c r="E30" s="6"/>
      <c r="F30" s="36">
        <f>D30*E30</f>
        <v>0</v>
      </c>
      <c r="G30" s="37">
        <f t="shared" si="8"/>
        <v>0.1</v>
      </c>
      <c r="H30" s="51">
        <f>IF(G30&lt;&gt;0,F30/G30,0)</f>
        <v>0</v>
      </c>
      <c r="I30" s="29"/>
      <c r="J30" s="6"/>
      <c r="K30" s="51">
        <f>I30*J30</f>
        <v>0</v>
      </c>
      <c r="L30" s="143">
        <f t="shared" si="11"/>
        <v>0</v>
      </c>
    </row>
    <row r="31" spans="1:12" customFormat="1" ht="12.5" x14ac:dyDescent="0.25">
      <c r="A31" s="10"/>
      <c r="B31" s="40"/>
      <c r="C31" s="10" t="str">
        <f t="shared" si="6"/>
        <v>FC</v>
      </c>
      <c r="D31" s="49"/>
      <c r="E31" s="6"/>
      <c r="F31" s="36">
        <f>D31*E31</f>
        <v>0</v>
      </c>
      <c r="G31" s="37">
        <f t="shared" si="8"/>
        <v>0.1</v>
      </c>
      <c r="H31" s="51">
        <f>IF(G31&lt;&gt;0,F31/G31,0)</f>
        <v>0</v>
      </c>
      <c r="I31" s="29"/>
      <c r="J31" s="6"/>
      <c r="K31" s="51">
        <f>I31*J31</f>
        <v>0</v>
      </c>
      <c r="L31" s="143">
        <f t="shared" si="11"/>
        <v>0</v>
      </c>
    </row>
    <row r="32" spans="1:12" customFormat="1" ht="12.5" x14ac:dyDescent="0.25">
      <c r="A32" s="10"/>
      <c r="B32" s="40"/>
      <c r="C32" s="10" t="str">
        <f t="shared" si="6"/>
        <v>FC</v>
      </c>
      <c r="D32" s="49"/>
      <c r="E32" s="6"/>
      <c r="F32" s="36">
        <f>D32*E32</f>
        <v>0</v>
      </c>
      <c r="G32" s="37">
        <f t="shared" si="8"/>
        <v>0.1</v>
      </c>
      <c r="H32" s="51">
        <f>IF(G32&lt;&gt;0,F32/G32,0)</f>
        <v>0</v>
      </c>
      <c r="I32" s="29"/>
      <c r="J32" s="6"/>
      <c r="K32" s="51">
        <f>I32*J32</f>
        <v>0</v>
      </c>
      <c r="L32" s="143">
        <f t="shared" si="11"/>
        <v>0</v>
      </c>
    </row>
    <row r="33" spans="1:12" customFormat="1" ht="12.5" x14ac:dyDescent="0.25">
      <c r="A33" s="10"/>
      <c r="B33" s="40"/>
      <c r="C33" s="10" t="str">
        <f t="shared" si="6"/>
        <v>FC</v>
      </c>
      <c r="D33" s="49"/>
      <c r="E33" s="6"/>
      <c r="F33" s="36">
        <f t="shared" si="7"/>
        <v>0</v>
      </c>
      <c r="G33" s="37">
        <f t="shared" si="8"/>
        <v>0.1</v>
      </c>
      <c r="H33" s="51">
        <f t="shared" si="9"/>
        <v>0</v>
      </c>
      <c r="I33" s="29"/>
      <c r="J33" s="6"/>
      <c r="K33" s="51">
        <f t="shared" si="10"/>
        <v>0</v>
      </c>
      <c r="L33" s="143">
        <f t="shared" si="11"/>
        <v>0</v>
      </c>
    </row>
    <row r="34" spans="1:12" customFormat="1" ht="12.5" x14ac:dyDescent="0.25">
      <c r="A34" s="10"/>
      <c r="B34" s="40"/>
      <c r="C34" s="10" t="str">
        <f t="shared" si="6"/>
        <v>FC</v>
      </c>
      <c r="D34" s="49"/>
      <c r="E34" s="6"/>
      <c r="F34" s="36">
        <f t="shared" ref="F34:F45" si="12">D34*E34</f>
        <v>0</v>
      </c>
      <c r="G34" s="37">
        <f t="shared" si="8"/>
        <v>0.1</v>
      </c>
      <c r="H34" s="51">
        <f t="shared" ref="H34:H45" si="13">IF(G34&lt;&gt;0,F34/G34,0)</f>
        <v>0</v>
      </c>
      <c r="I34" s="29"/>
      <c r="J34" s="6"/>
      <c r="K34" s="51">
        <f t="shared" ref="K34:K45" si="14">I34*J34</f>
        <v>0</v>
      </c>
      <c r="L34" s="143">
        <f t="shared" ref="L34:L45" si="15">IF(OR(J34&gt;0,H34&gt;0),H34+K34,0)</f>
        <v>0</v>
      </c>
    </row>
    <row r="35" spans="1:12" customFormat="1" ht="12.5" x14ac:dyDescent="0.25">
      <c r="A35" s="10"/>
      <c r="B35" s="40"/>
      <c r="C35" s="10" t="str">
        <f t="shared" si="6"/>
        <v>FC</v>
      </c>
      <c r="D35" s="49"/>
      <c r="E35" s="6"/>
      <c r="F35" s="36">
        <f t="shared" si="12"/>
        <v>0</v>
      </c>
      <c r="G35" s="37">
        <f t="shared" si="8"/>
        <v>0.1</v>
      </c>
      <c r="H35" s="51">
        <f t="shared" si="13"/>
        <v>0</v>
      </c>
      <c r="I35" s="29"/>
      <c r="J35" s="6"/>
      <c r="K35" s="51">
        <f t="shared" si="14"/>
        <v>0</v>
      </c>
      <c r="L35" s="143">
        <f t="shared" si="15"/>
        <v>0</v>
      </c>
    </row>
    <row r="36" spans="1:12" customFormat="1" ht="13" x14ac:dyDescent="0.3">
      <c r="A36" s="214" t="s">
        <v>99</v>
      </c>
      <c r="B36" s="215" t="s">
        <v>101</v>
      </c>
      <c r="C36" s="182"/>
      <c r="D36" s="208"/>
      <c r="E36" s="209"/>
      <c r="F36" s="216"/>
      <c r="G36" s="217"/>
      <c r="H36" s="218"/>
      <c r="I36" s="212"/>
      <c r="J36" s="209"/>
      <c r="K36" s="218"/>
      <c r="L36" s="219"/>
    </row>
    <row r="37" spans="1:12" customFormat="1" ht="12.5" x14ac:dyDescent="0.25">
      <c r="A37" s="10"/>
      <c r="B37" s="40" t="s">
        <v>53</v>
      </c>
      <c r="C37" s="10" t="str">
        <f t="shared" si="6"/>
        <v>FC</v>
      </c>
      <c r="D37" s="49"/>
      <c r="E37" s="6"/>
      <c r="F37" s="36">
        <f t="shared" si="12"/>
        <v>0</v>
      </c>
      <c r="G37" s="37">
        <f t="shared" si="8"/>
        <v>0.1</v>
      </c>
      <c r="H37" s="51">
        <f t="shared" si="13"/>
        <v>0</v>
      </c>
      <c r="I37" s="29"/>
      <c r="J37" s="6"/>
      <c r="K37" s="51">
        <f t="shared" si="14"/>
        <v>0</v>
      </c>
      <c r="L37" s="143">
        <f t="shared" si="15"/>
        <v>0</v>
      </c>
    </row>
    <row r="38" spans="1:12" customFormat="1" ht="12.5" x14ac:dyDescent="0.25">
      <c r="A38" s="10"/>
      <c r="B38" s="40" t="s">
        <v>55</v>
      </c>
      <c r="C38" s="10" t="str">
        <f t="shared" si="6"/>
        <v>FC</v>
      </c>
      <c r="D38" s="49"/>
      <c r="E38" s="6"/>
      <c r="F38" s="36">
        <f t="shared" si="12"/>
        <v>0</v>
      </c>
      <c r="G38" s="37">
        <f t="shared" si="8"/>
        <v>0.1</v>
      </c>
      <c r="H38" s="51">
        <f t="shared" si="13"/>
        <v>0</v>
      </c>
      <c r="I38" s="29"/>
      <c r="J38" s="6"/>
      <c r="K38" s="51">
        <f t="shared" si="14"/>
        <v>0</v>
      </c>
      <c r="L38" s="143">
        <f t="shared" si="15"/>
        <v>0</v>
      </c>
    </row>
    <row r="39" spans="1:12" customFormat="1" ht="12.5" x14ac:dyDescent="0.25">
      <c r="A39" s="10"/>
      <c r="B39" s="40" t="s">
        <v>57</v>
      </c>
      <c r="C39" s="10" t="str">
        <f t="shared" si="6"/>
        <v>FC</v>
      </c>
      <c r="D39" s="49"/>
      <c r="E39" s="6"/>
      <c r="F39" s="36">
        <f t="shared" si="12"/>
        <v>0</v>
      </c>
      <c r="G39" s="37">
        <f t="shared" si="8"/>
        <v>0.1</v>
      </c>
      <c r="H39" s="51">
        <f t="shared" si="13"/>
        <v>0</v>
      </c>
      <c r="I39" s="29"/>
      <c r="J39" s="6"/>
      <c r="K39" s="51">
        <f t="shared" si="14"/>
        <v>0</v>
      </c>
      <c r="L39" s="143">
        <f t="shared" si="15"/>
        <v>0</v>
      </c>
    </row>
    <row r="40" spans="1:12" customFormat="1" ht="12.5" x14ac:dyDescent="0.25">
      <c r="A40" s="10"/>
      <c r="B40" s="40" t="s">
        <v>59</v>
      </c>
      <c r="C40" s="10" t="str">
        <f t="shared" si="6"/>
        <v>FC</v>
      </c>
      <c r="D40" s="49"/>
      <c r="E40" s="6"/>
      <c r="F40" s="36">
        <f t="shared" si="12"/>
        <v>0</v>
      </c>
      <c r="G40" s="37">
        <f t="shared" si="8"/>
        <v>0.1</v>
      </c>
      <c r="H40" s="51">
        <f t="shared" si="13"/>
        <v>0</v>
      </c>
      <c r="I40" s="29"/>
      <c r="J40" s="6"/>
      <c r="K40" s="51">
        <f t="shared" si="14"/>
        <v>0</v>
      </c>
      <c r="L40" s="143">
        <f t="shared" si="15"/>
        <v>0</v>
      </c>
    </row>
    <row r="41" spans="1:12" customFormat="1" ht="12.5" x14ac:dyDescent="0.25">
      <c r="A41" s="10"/>
      <c r="B41" s="40" t="s">
        <v>61</v>
      </c>
      <c r="C41" s="10" t="str">
        <f t="shared" si="6"/>
        <v>FC</v>
      </c>
      <c r="D41" s="49"/>
      <c r="E41" s="6"/>
      <c r="F41" s="36">
        <f t="shared" si="12"/>
        <v>0</v>
      </c>
      <c r="G41" s="37">
        <f t="shared" si="8"/>
        <v>0.1</v>
      </c>
      <c r="H41" s="51">
        <f t="shared" si="13"/>
        <v>0</v>
      </c>
      <c r="I41" s="29"/>
      <c r="J41" s="6"/>
      <c r="K41" s="51">
        <f t="shared" si="14"/>
        <v>0</v>
      </c>
      <c r="L41" s="143">
        <f t="shared" si="15"/>
        <v>0</v>
      </c>
    </row>
    <row r="42" spans="1:12" customFormat="1" ht="12.5" x14ac:dyDescent="0.25">
      <c r="A42" s="10"/>
      <c r="B42" s="40"/>
      <c r="C42" s="10" t="str">
        <f t="shared" si="6"/>
        <v>FC</v>
      </c>
      <c r="D42" s="49"/>
      <c r="E42" s="6"/>
      <c r="F42" s="36">
        <f t="shared" si="12"/>
        <v>0</v>
      </c>
      <c r="G42" s="37">
        <f t="shared" si="8"/>
        <v>0.1</v>
      </c>
      <c r="H42" s="51">
        <f t="shared" si="13"/>
        <v>0</v>
      </c>
      <c r="I42" s="29"/>
      <c r="J42" s="6"/>
      <c r="K42" s="51">
        <f t="shared" si="14"/>
        <v>0</v>
      </c>
      <c r="L42" s="143">
        <f t="shared" si="15"/>
        <v>0</v>
      </c>
    </row>
    <row r="43" spans="1:12" customFormat="1" ht="12.5" x14ac:dyDescent="0.25">
      <c r="A43" s="10"/>
      <c r="B43" s="40"/>
      <c r="C43" s="10" t="str">
        <f t="shared" si="6"/>
        <v>FC</v>
      </c>
      <c r="D43" s="49"/>
      <c r="E43" s="6"/>
      <c r="F43" s="36">
        <f t="shared" si="12"/>
        <v>0</v>
      </c>
      <c r="G43" s="37">
        <f t="shared" si="8"/>
        <v>0.1</v>
      </c>
      <c r="H43" s="51">
        <f t="shared" si="13"/>
        <v>0</v>
      </c>
      <c r="I43" s="29"/>
      <c r="J43" s="6"/>
      <c r="K43" s="51">
        <f t="shared" si="14"/>
        <v>0</v>
      </c>
      <c r="L43" s="143">
        <f t="shared" si="15"/>
        <v>0</v>
      </c>
    </row>
    <row r="44" spans="1:12" customFormat="1" ht="12.5" x14ac:dyDescent="0.25">
      <c r="A44" s="10"/>
      <c r="B44" s="40"/>
      <c r="C44" s="10" t="str">
        <f t="shared" si="6"/>
        <v>FC</v>
      </c>
      <c r="D44" s="49"/>
      <c r="E44" s="6"/>
      <c r="F44" s="36">
        <f t="shared" si="12"/>
        <v>0</v>
      </c>
      <c r="G44" s="37">
        <f t="shared" si="8"/>
        <v>0.1</v>
      </c>
      <c r="H44" s="51">
        <f t="shared" si="13"/>
        <v>0</v>
      </c>
      <c r="I44" s="29"/>
      <c r="J44" s="6"/>
      <c r="K44" s="51">
        <f t="shared" si="14"/>
        <v>0</v>
      </c>
      <c r="L44" s="143">
        <f t="shared" si="15"/>
        <v>0</v>
      </c>
    </row>
    <row r="45" spans="1:12" customFormat="1" ht="12.5" x14ac:dyDescent="0.25">
      <c r="A45" s="10"/>
      <c r="B45" s="40"/>
      <c r="C45" s="10" t="str">
        <f t="shared" si="6"/>
        <v>FC</v>
      </c>
      <c r="D45" s="49"/>
      <c r="E45" s="6"/>
      <c r="F45" s="36">
        <f t="shared" si="12"/>
        <v>0</v>
      </c>
      <c r="G45" s="37">
        <f t="shared" si="8"/>
        <v>0.1</v>
      </c>
      <c r="H45" s="51">
        <f t="shared" si="13"/>
        <v>0</v>
      </c>
      <c r="I45" s="29"/>
      <c r="J45" s="6"/>
      <c r="K45" s="51">
        <f t="shared" si="14"/>
        <v>0</v>
      </c>
      <c r="L45" s="143">
        <f t="shared" si="15"/>
        <v>0</v>
      </c>
    </row>
    <row r="46" spans="1:12" customFormat="1" ht="12.5" x14ac:dyDescent="0.25">
      <c r="A46" s="10"/>
      <c r="B46" s="40"/>
      <c r="C46" s="10"/>
      <c r="D46" s="49"/>
      <c r="E46" s="6"/>
      <c r="F46" s="36"/>
      <c r="G46" s="37"/>
      <c r="H46" s="51"/>
      <c r="I46" s="29"/>
      <c r="J46" s="6"/>
      <c r="K46" s="51"/>
      <c r="L46" s="143"/>
    </row>
    <row r="47" spans="1:12" customFormat="1" ht="13" x14ac:dyDescent="0.3">
      <c r="A47" s="214" t="s">
        <v>100</v>
      </c>
      <c r="B47" s="215" t="s">
        <v>161</v>
      </c>
      <c r="C47" s="182"/>
      <c r="D47" s="208"/>
      <c r="E47" s="209"/>
      <c r="F47" s="216"/>
      <c r="G47" s="217"/>
      <c r="H47" s="218"/>
      <c r="I47" s="212"/>
      <c r="J47" s="209"/>
      <c r="K47" s="218"/>
      <c r="L47" s="219"/>
    </row>
    <row r="48" spans="1:12" customFormat="1" ht="12.5" x14ac:dyDescent="0.25">
      <c r="A48" s="10"/>
      <c r="B48" s="40"/>
      <c r="C48" s="10" t="str">
        <f t="shared" ref="C48:C55" si="16">$B$7</f>
        <v>FC</v>
      </c>
      <c r="D48" s="49"/>
      <c r="E48" s="6"/>
      <c r="F48" s="36">
        <f t="shared" si="7"/>
        <v>0</v>
      </c>
      <c r="G48" s="37">
        <f t="shared" ref="G48:G55" si="17">$B$8</f>
        <v>0.1</v>
      </c>
      <c r="H48" s="51">
        <f t="shared" si="9"/>
        <v>0</v>
      </c>
      <c r="I48" s="29"/>
      <c r="J48" s="6"/>
      <c r="K48" s="51">
        <f t="shared" si="10"/>
        <v>0</v>
      </c>
      <c r="L48" s="143">
        <f t="shared" ref="L48:L55" si="18">IF(OR(J48&gt;0,H48&gt;0),H48+K48,0)</f>
        <v>0</v>
      </c>
    </row>
    <row r="49" spans="1:12" customFormat="1" ht="12.5" x14ac:dyDescent="0.25">
      <c r="A49" s="10"/>
      <c r="B49" s="40"/>
      <c r="C49" s="10" t="str">
        <f t="shared" si="16"/>
        <v>FC</v>
      </c>
      <c r="D49" s="49"/>
      <c r="E49" s="6"/>
      <c r="F49" s="36">
        <f t="shared" si="7"/>
        <v>0</v>
      </c>
      <c r="G49" s="37">
        <f t="shared" si="17"/>
        <v>0.1</v>
      </c>
      <c r="H49" s="51">
        <f t="shared" si="9"/>
        <v>0</v>
      </c>
      <c r="I49" s="29"/>
      <c r="J49" s="6"/>
      <c r="K49" s="51">
        <f t="shared" si="10"/>
        <v>0</v>
      </c>
      <c r="L49" s="143">
        <f t="shared" si="18"/>
        <v>0</v>
      </c>
    </row>
    <row r="50" spans="1:12" customFormat="1" ht="12.5" x14ac:dyDescent="0.25">
      <c r="A50" s="10"/>
      <c r="B50" s="40"/>
      <c r="C50" s="10" t="str">
        <f t="shared" si="16"/>
        <v>FC</v>
      </c>
      <c r="D50" s="49"/>
      <c r="E50" s="6"/>
      <c r="F50" s="36">
        <f t="shared" si="7"/>
        <v>0</v>
      </c>
      <c r="G50" s="37">
        <f t="shared" si="17"/>
        <v>0.1</v>
      </c>
      <c r="H50" s="51">
        <f t="shared" si="9"/>
        <v>0</v>
      </c>
      <c r="I50" s="29"/>
      <c r="J50" s="6"/>
      <c r="K50" s="51">
        <f t="shared" si="10"/>
        <v>0</v>
      </c>
      <c r="L50" s="143">
        <f t="shared" si="18"/>
        <v>0</v>
      </c>
    </row>
    <row r="51" spans="1:12" customFormat="1" ht="12.5" x14ac:dyDescent="0.25">
      <c r="A51" s="10"/>
      <c r="B51" s="40"/>
      <c r="C51" s="10" t="str">
        <f t="shared" si="16"/>
        <v>FC</v>
      </c>
      <c r="D51" s="49"/>
      <c r="E51" s="6"/>
      <c r="F51" s="36">
        <f t="shared" si="7"/>
        <v>0</v>
      </c>
      <c r="G51" s="37">
        <f t="shared" si="17"/>
        <v>0.1</v>
      </c>
      <c r="H51" s="51">
        <f t="shared" si="9"/>
        <v>0</v>
      </c>
      <c r="I51" s="29"/>
      <c r="J51" s="6"/>
      <c r="K51" s="51">
        <f t="shared" si="10"/>
        <v>0</v>
      </c>
      <c r="L51" s="143">
        <f t="shared" si="18"/>
        <v>0</v>
      </c>
    </row>
    <row r="52" spans="1:12" customFormat="1" ht="12.5" x14ac:dyDescent="0.25">
      <c r="A52" s="10"/>
      <c r="B52" s="40"/>
      <c r="C52" s="10" t="str">
        <f t="shared" si="16"/>
        <v>FC</v>
      </c>
      <c r="D52" s="49"/>
      <c r="E52" s="6"/>
      <c r="F52" s="36">
        <f>D52*E52</f>
        <v>0</v>
      </c>
      <c r="G52" s="37">
        <f t="shared" si="17"/>
        <v>0.1</v>
      </c>
      <c r="H52" s="51">
        <f>IF(G52&lt;&gt;0,F52/G52,0)</f>
        <v>0</v>
      </c>
      <c r="I52" s="29"/>
      <c r="J52" s="6"/>
      <c r="K52" s="51">
        <f>I52*J52</f>
        <v>0</v>
      </c>
      <c r="L52" s="143">
        <f t="shared" si="18"/>
        <v>0</v>
      </c>
    </row>
    <row r="53" spans="1:12" customFormat="1" ht="12.5" x14ac:dyDescent="0.25">
      <c r="A53" s="10"/>
      <c r="B53" s="40"/>
      <c r="C53" s="10" t="str">
        <f t="shared" si="16"/>
        <v>FC</v>
      </c>
      <c r="D53" s="49"/>
      <c r="E53" s="6"/>
      <c r="F53" s="36">
        <f>D53*E53</f>
        <v>0</v>
      </c>
      <c r="G53" s="37">
        <f t="shared" si="17"/>
        <v>0.1</v>
      </c>
      <c r="H53" s="51">
        <f>IF(G53&lt;&gt;0,F53/G53,0)</f>
        <v>0</v>
      </c>
      <c r="I53" s="29"/>
      <c r="J53" s="6"/>
      <c r="K53" s="51">
        <f>I53*J53</f>
        <v>0</v>
      </c>
      <c r="L53" s="143">
        <f t="shared" si="18"/>
        <v>0</v>
      </c>
    </row>
    <row r="54" spans="1:12" customFormat="1" ht="12.5" x14ac:dyDescent="0.25">
      <c r="A54" s="10"/>
      <c r="B54" s="40"/>
      <c r="C54" s="10" t="str">
        <f t="shared" si="16"/>
        <v>FC</v>
      </c>
      <c r="D54" s="49"/>
      <c r="E54" s="6"/>
      <c r="F54" s="36">
        <f t="shared" si="7"/>
        <v>0</v>
      </c>
      <c r="G54" s="37">
        <f t="shared" si="17"/>
        <v>0.1</v>
      </c>
      <c r="H54" s="51">
        <f t="shared" si="9"/>
        <v>0</v>
      </c>
      <c r="I54" s="29"/>
      <c r="J54" s="6"/>
      <c r="K54" s="51">
        <f t="shared" si="10"/>
        <v>0</v>
      </c>
      <c r="L54" s="143">
        <f t="shared" si="18"/>
        <v>0</v>
      </c>
    </row>
    <row r="55" spans="1:12" customFormat="1" ht="12.5" x14ac:dyDescent="0.25">
      <c r="A55" s="10"/>
      <c r="B55" s="40"/>
      <c r="C55" s="10" t="str">
        <f t="shared" si="16"/>
        <v>FC</v>
      </c>
      <c r="D55" s="49"/>
      <c r="E55" s="6"/>
      <c r="F55" s="36">
        <f t="shared" si="7"/>
        <v>0</v>
      </c>
      <c r="G55" s="37">
        <f t="shared" si="17"/>
        <v>0.1</v>
      </c>
      <c r="H55" s="51">
        <f t="shared" si="9"/>
        <v>0</v>
      </c>
      <c r="I55" s="29"/>
      <c r="J55" s="6"/>
      <c r="K55" s="51">
        <f t="shared" si="10"/>
        <v>0</v>
      </c>
      <c r="L55" s="143">
        <f t="shared" si="18"/>
        <v>0</v>
      </c>
    </row>
    <row r="56" spans="1:12" customFormat="1" ht="13" thickBot="1" x14ac:dyDescent="0.3">
      <c r="A56" s="10"/>
      <c r="B56" s="40"/>
      <c r="C56" s="10"/>
      <c r="D56" s="49"/>
      <c r="E56" s="6"/>
      <c r="F56" s="36"/>
      <c r="G56" s="37"/>
      <c r="H56" s="51"/>
      <c r="I56" s="29"/>
      <c r="J56" s="6"/>
      <c r="K56" s="51"/>
      <c r="L56" s="143"/>
    </row>
    <row r="57" spans="1:12" customFormat="1" ht="13.5" thickBot="1" x14ac:dyDescent="0.35">
      <c r="A57" s="274"/>
      <c r="B57" s="155" t="str">
        <f>+"SUB-TOTAL:  "&amp;A15</f>
        <v>SUB-TOTAL:  G2.2</v>
      </c>
      <c r="C57" s="79"/>
      <c r="D57" s="80"/>
      <c r="E57" s="81">
        <f>SUM(E15:E55)</f>
        <v>0</v>
      </c>
      <c r="F57" s="81">
        <f>SUM(F15:F55)</f>
        <v>0</v>
      </c>
      <c r="G57" s="82">
        <f>$B$8</f>
        <v>0.1</v>
      </c>
      <c r="H57" s="141">
        <f>SUM(H15:H55)</f>
        <v>0</v>
      </c>
      <c r="I57" s="142"/>
      <c r="J57" s="81">
        <f>SUM(J15:J55)</f>
        <v>0</v>
      </c>
      <c r="K57" s="141">
        <f>SUM(K15:K55)</f>
        <v>0</v>
      </c>
      <c r="L57" s="137">
        <f>SUM(L15:L55)</f>
        <v>0</v>
      </c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x14ac:dyDescent="0.2">
      <c r="E101" s="279"/>
      <c r="F101" s="280"/>
    </row>
    <row r="102" spans="4:12" x14ac:dyDescent="0.2">
      <c r="E102" s="279"/>
      <c r="F102" s="280"/>
    </row>
    <row r="103" spans="4:12" x14ac:dyDescent="0.2">
      <c r="E103" s="279"/>
      <c r="F103" s="280"/>
    </row>
  </sheetData>
  <sheetProtection formatColumns="0" forma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L115"/>
  <sheetViews>
    <sheetView showGridLines="0" zoomScale="90" zoomScaleNormal="9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7.332031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102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52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103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4.5" customHeight="1" x14ac:dyDescent="0.2">
      <c r="A12" s="347" t="s">
        <v>33</v>
      </c>
      <c r="B12" s="344" t="s">
        <v>104</v>
      </c>
      <c r="C12" s="399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62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400"/>
      <c r="D13" s="70"/>
      <c r="E13" s="351"/>
      <c r="F13" s="351"/>
      <c r="G13" s="351"/>
      <c r="H13" s="363"/>
      <c r="I13" s="133"/>
      <c r="J13" s="351"/>
      <c r="K13" s="345"/>
      <c r="L13" s="359"/>
    </row>
    <row r="14" spans="1:12" customFormat="1" ht="13" x14ac:dyDescent="0.2">
      <c r="A14" s="392"/>
      <c r="B14" s="391"/>
      <c r="C14" s="401"/>
      <c r="D14" s="135"/>
      <c r="E14" s="390"/>
      <c r="F14" s="390"/>
      <c r="G14" s="390"/>
      <c r="H14" s="402"/>
      <c r="I14" s="134"/>
      <c r="J14" s="390"/>
      <c r="K14" s="391"/>
      <c r="L14" s="389"/>
    </row>
    <row r="15" spans="1:12" customFormat="1" ht="14" x14ac:dyDescent="0.3">
      <c r="A15" s="294" t="str">
        <f>B5</f>
        <v>G3.1</v>
      </c>
      <c r="B15" s="295" t="str">
        <f>B6</f>
        <v>King Shaka ATSU</v>
      </c>
      <c r="C15" s="293"/>
      <c r="D15" s="39"/>
      <c r="E15" s="39"/>
      <c r="F15" s="74"/>
      <c r="G15" s="74"/>
      <c r="H15" s="72"/>
      <c r="I15" s="41"/>
      <c r="J15" s="39"/>
      <c r="K15" s="75"/>
      <c r="L15" s="164"/>
    </row>
    <row r="16" spans="1:12" customFormat="1" ht="25" x14ac:dyDescent="0.3">
      <c r="A16" s="19"/>
      <c r="B16" s="186" t="s">
        <v>105</v>
      </c>
      <c r="C16" s="184"/>
      <c r="D16" s="283"/>
      <c r="E16" s="17"/>
      <c r="F16" s="17"/>
      <c r="G16" s="18"/>
      <c r="H16" s="298"/>
      <c r="I16" s="28"/>
      <c r="J16" s="17"/>
      <c r="K16" s="23"/>
      <c r="L16" s="27"/>
    </row>
    <row r="17" spans="1:12" customFormat="1" ht="13" x14ac:dyDescent="0.3">
      <c r="A17" s="282"/>
      <c r="B17" s="187"/>
      <c r="C17" s="183"/>
      <c r="D17" s="49"/>
      <c r="E17" s="6"/>
      <c r="F17" s="6"/>
      <c r="G17" s="324"/>
      <c r="H17" s="329"/>
      <c r="I17" s="29"/>
      <c r="J17" s="6"/>
      <c r="K17" s="325"/>
      <c r="L17" s="326"/>
    </row>
    <row r="18" spans="1:12" customFormat="1" ht="13" x14ac:dyDescent="0.3">
      <c r="A18" s="182"/>
      <c r="B18" s="191" t="s">
        <v>106</v>
      </c>
      <c r="C18" s="184"/>
      <c r="D18" s="283"/>
      <c r="E18" s="17"/>
      <c r="F18" s="17"/>
      <c r="G18" s="18"/>
      <c r="H18" s="298"/>
      <c r="I18" s="28"/>
      <c r="J18" s="17"/>
      <c r="K18" s="23"/>
      <c r="L18" s="27"/>
    </row>
    <row r="19" spans="1:12" customFormat="1" ht="12.5" x14ac:dyDescent="0.25">
      <c r="A19" s="10"/>
      <c r="B19" s="40" t="s">
        <v>162</v>
      </c>
      <c r="C19" s="183" t="str">
        <f t="shared" ref="C19:C49" si="0">$B$7</f>
        <v>FC</v>
      </c>
      <c r="D19" s="237">
        <v>26374</v>
      </c>
      <c r="E19" s="6"/>
      <c r="F19" s="36">
        <f t="shared" ref="F19:F49" si="1">D19*E19</f>
        <v>0</v>
      </c>
      <c r="G19" s="37">
        <f t="shared" ref="G19:G49" si="2">$B$8</f>
        <v>0.1</v>
      </c>
      <c r="H19" s="299">
        <f t="shared" ref="H19:H48" si="3">IF(G19&lt;&gt;0,F19/G19,0)</f>
        <v>0</v>
      </c>
      <c r="I19" s="300">
        <v>26374</v>
      </c>
      <c r="J19" s="6"/>
      <c r="K19" s="51">
        <f t="shared" ref="K19:K48" si="4">I19*J19</f>
        <v>0</v>
      </c>
      <c r="L19" s="143">
        <f t="shared" ref="L19:L48" si="5">IF(OR(J19&gt;0,H19&gt;0),H19+K19,0)</f>
        <v>0</v>
      </c>
    </row>
    <row r="20" spans="1:12" customFormat="1" ht="12.5" x14ac:dyDescent="0.25">
      <c r="A20" s="10"/>
      <c r="B20" s="40" t="s">
        <v>107</v>
      </c>
      <c r="C20" s="183" t="str">
        <f t="shared" si="0"/>
        <v>FC</v>
      </c>
      <c r="D20" s="49">
        <v>1000</v>
      </c>
      <c r="E20" s="6"/>
      <c r="F20" s="36">
        <f t="shared" ref="F20:F22" si="6">D20*E20</f>
        <v>0</v>
      </c>
      <c r="G20" s="37">
        <f t="shared" si="2"/>
        <v>0.1</v>
      </c>
      <c r="H20" s="299">
        <f t="shared" ref="H20:H22" si="7">IF(G20&lt;&gt;0,F20/G20,0)</f>
        <v>0</v>
      </c>
      <c r="I20" s="301">
        <v>1000</v>
      </c>
      <c r="J20" s="6"/>
      <c r="K20" s="51">
        <f t="shared" ref="K20:K22" si="8">I20*J20</f>
        <v>0</v>
      </c>
      <c r="L20" s="143">
        <f t="shared" si="5"/>
        <v>0</v>
      </c>
    </row>
    <row r="21" spans="1:12" customFormat="1" ht="12.5" x14ac:dyDescent="0.25">
      <c r="A21" s="10"/>
      <c r="B21" s="40" t="s">
        <v>108</v>
      </c>
      <c r="C21" s="183" t="str">
        <f t="shared" si="0"/>
        <v>FC</v>
      </c>
      <c r="D21" s="49">
        <v>1000</v>
      </c>
      <c r="E21" s="6"/>
      <c r="F21" s="36">
        <f t="shared" ref="F21" si="9">D21*E21</f>
        <v>0</v>
      </c>
      <c r="G21" s="37">
        <f t="shared" si="2"/>
        <v>0.1</v>
      </c>
      <c r="H21" s="299">
        <f t="shared" ref="H21" si="10">IF(G21&lt;&gt;0,F21/G21,0)</f>
        <v>0</v>
      </c>
      <c r="I21" s="301">
        <v>1000</v>
      </c>
      <c r="J21" s="6"/>
      <c r="K21" s="51">
        <f t="shared" ref="K21" si="11">I21*J21</f>
        <v>0</v>
      </c>
      <c r="L21" s="143">
        <f t="shared" ref="L21" si="12">IF(OR(J21&gt;0,H21&gt;0),H21+K21,0)</f>
        <v>0</v>
      </c>
    </row>
    <row r="22" spans="1:12" customFormat="1" ht="12.5" x14ac:dyDescent="0.25">
      <c r="A22" s="10"/>
      <c r="B22" s="40" t="s">
        <v>109</v>
      </c>
      <c r="C22" s="183" t="str">
        <f t="shared" si="0"/>
        <v>FC</v>
      </c>
      <c r="D22" s="49">
        <v>4</v>
      </c>
      <c r="E22" s="6"/>
      <c r="F22" s="36">
        <f t="shared" si="6"/>
        <v>0</v>
      </c>
      <c r="G22" s="37">
        <f t="shared" si="2"/>
        <v>0.1</v>
      </c>
      <c r="H22" s="299">
        <f t="shared" si="7"/>
        <v>0</v>
      </c>
      <c r="I22" s="301">
        <v>4</v>
      </c>
      <c r="J22" s="6"/>
      <c r="K22" s="51">
        <f t="shared" si="8"/>
        <v>0</v>
      </c>
      <c r="L22" s="143">
        <f t="shared" si="5"/>
        <v>0</v>
      </c>
    </row>
    <row r="23" spans="1:12" customFormat="1" ht="12.5" x14ac:dyDescent="0.25">
      <c r="A23" s="304"/>
      <c r="B23" s="40" t="s">
        <v>110</v>
      </c>
      <c r="C23" s="183" t="str">
        <f t="shared" si="0"/>
        <v>FC</v>
      </c>
      <c r="D23" s="49">
        <v>1000</v>
      </c>
      <c r="E23" s="6"/>
      <c r="F23" s="36">
        <f t="shared" ref="F23:F28" si="13">D23*E23</f>
        <v>0</v>
      </c>
      <c r="G23" s="37">
        <f t="shared" si="2"/>
        <v>0.1</v>
      </c>
      <c r="H23" s="299">
        <f t="shared" ref="H23:H37" si="14">IF(G23&lt;&gt;0,F23/G23,0)</f>
        <v>0</v>
      </c>
      <c r="I23" s="29">
        <v>1000</v>
      </c>
      <c r="J23" s="6"/>
      <c r="K23" s="51">
        <f t="shared" ref="K23:K37" si="15">I23*J23</f>
        <v>0</v>
      </c>
      <c r="L23" s="143">
        <f t="shared" ref="L23:L37" si="16">IF(OR(J23&gt;0,H23&gt;0),H23+K23,0)</f>
        <v>0</v>
      </c>
    </row>
    <row r="24" spans="1:12" customFormat="1" ht="12.5" x14ac:dyDescent="0.25">
      <c r="A24" s="304"/>
      <c r="B24" s="40" t="s">
        <v>163</v>
      </c>
      <c r="C24" s="183" t="str">
        <f t="shared" si="0"/>
        <v>FC</v>
      </c>
      <c r="D24" s="49"/>
      <c r="E24" s="6"/>
      <c r="F24" s="36">
        <f t="shared" ref="F24" si="17">D24*E24</f>
        <v>0</v>
      </c>
      <c r="G24" s="37">
        <f t="shared" si="2"/>
        <v>0.1</v>
      </c>
      <c r="H24" s="299">
        <f t="shared" ref="H24" si="18">IF(G24&lt;&gt;0,F24/G24,0)</f>
        <v>0</v>
      </c>
      <c r="I24" s="29"/>
      <c r="J24" s="6"/>
      <c r="K24" s="51">
        <f t="shared" ref="K24" si="19">I24*J24</f>
        <v>0</v>
      </c>
      <c r="L24" s="143">
        <f t="shared" ref="L24" si="20">IF(OR(J24&gt;0,H24&gt;0),H24+K24,0)</f>
        <v>0</v>
      </c>
    </row>
    <row r="25" spans="1:12" customFormat="1" ht="12.5" x14ac:dyDescent="0.25">
      <c r="A25" s="304"/>
      <c r="B25" s="305"/>
      <c r="C25" s="183"/>
      <c r="D25" s="49"/>
      <c r="E25" s="6"/>
      <c r="F25" s="36"/>
      <c r="G25" s="37"/>
      <c r="H25" s="299"/>
      <c r="I25" s="29"/>
      <c r="J25" s="6"/>
      <c r="K25" s="51"/>
      <c r="L25" s="143"/>
    </row>
    <row r="26" spans="1:12" customFormat="1" ht="13" x14ac:dyDescent="0.3">
      <c r="A26" s="189"/>
      <c r="B26" s="191" t="s">
        <v>111</v>
      </c>
      <c r="C26" s="184"/>
      <c r="D26" s="283"/>
      <c r="E26" s="313"/>
      <c r="F26" s="17"/>
      <c r="G26" s="18"/>
      <c r="H26" s="298"/>
      <c r="I26" s="28"/>
      <c r="J26" s="17"/>
      <c r="K26" s="23"/>
      <c r="L26" s="27"/>
    </row>
    <row r="27" spans="1:12" customFormat="1" ht="12.5" x14ac:dyDescent="0.25">
      <c r="A27" s="304"/>
      <c r="B27" s="40" t="s">
        <v>155</v>
      </c>
      <c r="C27" s="183" t="str">
        <f t="shared" si="0"/>
        <v>FC</v>
      </c>
      <c r="D27" s="49">
        <v>1000</v>
      </c>
      <c r="E27" s="6"/>
      <c r="F27" s="36">
        <f>D27*E27</f>
        <v>0</v>
      </c>
      <c r="G27" s="37">
        <f t="shared" si="2"/>
        <v>0.1</v>
      </c>
      <c r="H27" s="299">
        <f t="shared" si="14"/>
        <v>0</v>
      </c>
      <c r="I27" s="29">
        <v>1000</v>
      </c>
      <c r="J27" s="6"/>
      <c r="K27" s="51">
        <f t="shared" si="15"/>
        <v>0</v>
      </c>
      <c r="L27" s="143">
        <f t="shared" si="16"/>
        <v>0</v>
      </c>
    </row>
    <row r="28" spans="1:12" customFormat="1" ht="12.5" x14ac:dyDescent="0.25">
      <c r="A28" s="304"/>
      <c r="B28" s="40"/>
      <c r="C28" s="183" t="str">
        <f t="shared" si="0"/>
        <v>FC</v>
      </c>
      <c r="D28" s="49"/>
      <c r="E28" s="6"/>
      <c r="F28" s="36">
        <f t="shared" si="13"/>
        <v>0</v>
      </c>
      <c r="G28" s="37">
        <f t="shared" si="2"/>
        <v>0.1</v>
      </c>
      <c r="H28" s="299">
        <f t="shared" si="14"/>
        <v>0</v>
      </c>
      <c r="I28" s="29"/>
      <c r="J28" s="6"/>
      <c r="K28" s="51">
        <f t="shared" si="15"/>
        <v>0</v>
      </c>
      <c r="L28" s="143">
        <f t="shared" si="16"/>
        <v>0</v>
      </c>
    </row>
    <row r="29" spans="1:12" customFormat="1" ht="12.5" x14ac:dyDescent="0.25">
      <c r="A29" s="304"/>
      <c r="B29" s="40"/>
      <c r="C29" s="183" t="str">
        <f t="shared" si="0"/>
        <v>FC</v>
      </c>
      <c r="D29" s="49"/>
      <c r="E29" s="6"/>
      <c r="F29" s="36">
        <f t="shared" ref="F29" si="21">D29*E29</f>
        <v>0</v>
      </c>
      <c r="G29" s="37">
        <f t="shared" si="2"/>
        <v>0.1</v>
      </c>
      <c r="H29" s="299">
        <f t="shared" ref="H29" si="22">IF(G29&lt;&gt;0,F29/G29,0)</f>
        <v>0</v>
      </c>
      <c r="I29" s="29"/>
      <c r="J29" s="6"/>
      <c r="K29" s="51">
        <f t="shared" ref="K29" si="23">I29*J29</f>
        <v>0</v>
      </c>
      <c r="L29" s="143">
        <f t="shared" ref="L29" si="24">IF(OR(J29&gt;0,H29&gt;0),H29+K29,0)</f>
        <v>0</v>
      </c>
    </row>
    <row r="30" spans="1:12" customFormat="1" ht="13" x14ac:dyDescent="0.3">
      <c r="A30" s="189"/>
      <c r="B30" s="191" t="s">
        <v>114</v>
      </c>
      <c r="C30" s="184"/>
      <c r="D30" s="283"/>
      <c r="E30" s="313"/>
      <c r="F30" s="17"/>
      <c r="G30" s="18"/>
      <c r="H30" s="298"/>
      <c r="I30" s="28"/>
      <c r="J30" s="17"/>
      <c r="K30" s="23"/>
      <c r="L30" s="27"/>
    </row>
    <row r="31" spans="1:12" customFormat="1" ht="12.5" x14ac:dyDescent="0.25">
      <c r="A31" s="304"/>
      <c r="B31" s="40" t="s">
        <v>115</v>
      </c>
      <c r="C31" s="183" t="str">
        <f t="shared" si="0"/>
        <v>FC</v>
      </c>
      <c r="D31" s="49">
        <f>126*0.7</f>
        <v>88.199999999999989</v>
      </c>
      <c r="E31" s="6"/>
      <c r="F31" s="36">
        <f t="shared" ref="F31" si="25">D31*E31</f>
        <v>0</v>
      </c>
      <c r="G31" s="37">
        <f t="shared" si="2"/>
        <v>0.1</v>
      </c>
      <c r="H31" s="299">
        <f t="shared" ref="H31" si="26">IF(G31&lt;&gt;0,F31/G31,0)</f>
        <v>0</v>
      </c>
      <c r="I31" s="29">
        <v>88</v>
      </c>
      <c r="J31" s="6"/>
      <c r="K31" s="51">
        <f t="shared" ref="K31" si="27">I31*J31</f>
        <v>0</v>
      </c>
      <c r="L31" s="143">
        <f t="shared" ref="L31" si="28">IF(OR(J31&gt;0,H31&gt;0),H31+K31,0)</f>
        <v>0</v>
      </c>
    </row>
    <row r="32" spans="1:12" customFormat="1" ht="12.5" x14ac:dyDescent="0.25">
      <c r="A32" s="304"/>
      <c r="B32" s="40"/>
      <c r="C32" s="183"/>
      <c r="D32" s="49"/>
      <c r="E32" s="6"/>
      <c r="F32" s="36"/>
      <c r="G32" s="37"/>
      <c r="H32" s="299"/>
      <c r="I32" s="29"/>
      <c r="J32" s="6"/>
      <c r="K32" s="51"/>
      <c r="L32" s="143"/>
    </row>
    <row r="33" spans="1:12" customFormat="1" ht="12.5" x14ac:dyDescent="0.25">
      <c r="A33" s="304"/>
      <c r="B33" s="40"/>
      <c r="C33" s="183" t="str">
        <f t="shared" si="0"/>
        <v>FC</v>
      </c>
      <c r="D33" s="49"/>
      <c r="E33" s="6"/>
      <c r="F33" s="36">
        <f t="shared" ref="F33" si="29">D33*E33</f>
        <v>0</v>
      </c>
      <c r="G33" s="37">
        <f t="shared" si="2"/>
        <v>0.1</v>
      </c>
      <c r="H33" s="299">
        <f t="shared" ref="H33" si="30">IF(G33&lt;&gt;0,F33/G33,0)</f>
        <v>0</v>
      </c>
      <c r="I33" s="29"/>
      <c r="J33" s="6"/>
      <c r="K33" s="51">
        <f t="shared" ref="K33" si="31">I33*J33</f>
        <v>0</v>
      </c>
      <c r="L33" s="143">
        <f t="shared" ref="L33" si="32">IF(OR(J33&gt;0,H33&gt;0),H33+K33,0)</f>
        <v>0</v>
      </c>
    </row>
    <row r="34" spans="1:12" customFormat="1" ht="13" x14ac:dyDescent="0.3">
      <c r="A34" s="189"/>
      <c r="B34" s="191" t="s">
        <v>116</v>
      </c>
      <c r="C34" s="184"/>
      <c r="D34" s="283"/>
      <c r="E34" s="313"/>
      <c r="F34" s="17"/>
      <c r="G34" s="18"/>
      <c r="H34" s="298"/>
      <c r="I34" s="28"/>
      <c r="J34" s="17"/>
      <c r="K34" s="23"/>
      <c r="L34" s="27"/>
    </row>
    <row r="35" spans="1:12" customFormat="1" ht="12.5" x14ac:dyDescent="0.25">
      <c r="A35" s="304"/>
      <c r="B35" s="40" t="s">
        <v>117</v>
      </c>
      <c r="C35" s="183" t="str">
        <f t="shared" si="0"/>
        <v>FC</v>
      </c>
      <c r="D35" s="49">
        <v>4</v>
      </c>
      <c r="E35" s="6"/>
      <c r="F35" s="36">
        <f t="shared" ref="F35" si="33">D35*E35</f>
        <v>0</v>
      </c>
      <c r="G35" s="37">
        <f t="shared" si="2"/>
        <v>0.1</v>
      </c>
      <c r="H35" s="299">
        <f t="shared" ref="H35" si="34">IF(G35&lt;&gt;0,F35/G35,0)</f>
        <v>0</v>
      </c>
      <c r="I35" s="29">
        <v>4</v>
      </c>
      <c r="J35" s="6"/>
      <c r="K35" s="51">
        <f t="shared" ref="K35" si="35">I35*J35</f>
        <v>0</v>
      </c>
      <c r="L35" s="143">
        <f t="shared" ref="L35" si="36">IF(OR(J35&gt;0,H35&gt;0),H35+K35,0)</f>
        <v>0</v>
      </c>
    </row>
    <row r="36" spans="1:12" customFormat="1" ht="12.5" x14ac:dyDescent="0.25">
      <c r="A36" s="304"/>
      <c r="B36" s="40" t="s">
        <v>118</v>
      </c>
      <c r="C36" s="183" t="str">
        <f t="shared" si="0"/>
        <v>FC</v>
      </c>
      <c r="D36" s="49">
        <v>4</v>
      </c>
      <c r="E36" s="6"/>
      <c r="F36" s="36">
        <f>D36*E36</f>
        <v>0</v>
      </c>
      <c r="G36" s="37">
        <f t="shared" si="2"/>
        <v>0.1</v>
      </c>
      <c r="H36" s="299">
        <f t="shared" si="14"/>
        <v>0</v>
      </c>
      <c r="I36" s="291">
        <v>4</v>
      </c>
      <c r="J36" s="6"/>
      <c r="K36" s="51">
        <f t="shared" si="15"/>
        <v>0</v>
      </c>
      <c r="L36" s="143">
        <f t="shared" si="16"/>
        <v>0</v>
      </c>
    </row>
    <row r="37" spans="1:12" customFormat="1" ht="15" customHeight="1" x14ac:dyDescent="0.25">
      <c r="A37" s="304"/>
      <c r="B37" s="306" t="s">
        <v>119</v>
      </c>
      <c r="C37" s="183" t="str">
        <f t="shared" si="0"/>
        <v>FC</v>
      </c>
      <c r="D37" s="49">
        <v>4</v>
      </c>
      <c r="E37" s="6"/>
      <c r="F37" s="36">
        <f>D37*E37</f>
        <v>0</v>
      </c>
      <c r="G37" s="37">
        <f t="shared" si="2"/>
        <v>0.1</v>
      </c>
      <c r="H37" s="299">
        <f t="shared" si="14"/>
        <v>0</v>
      </c>
      <c r="I37" s="291">
        <v>4</v>
      </c>
      <c r="J37" s="6"/>
      <c r="K37" s="51">
        <f t="shared" si="15"/>
        <v>0</v>
      </c>
      <c r="L37" s="143">
        <f t="shared" si="16"/>
        <v>0</v>
      </c>
    </row>
    <row r="38" spans="1:12" customFormat="1" ht="12.5" x14ac:dyDescent="0.25">
      <c r="A38" s="304"/>
      <c r="B38" s="307" t="s">
        <v>164</v>
      </c>
      <c r="C38" s="183" t="str">
        <f t="shared" si="0"/>
        <v>FC</v>
      </c>
      <c r="D38" s="290">
        <v>48</v>
      </c>
      <c r="E38" s="6"/>
      <c r="F38" s="36">
        <f>D38*E38</f>
        <v>0</v>
      </c>
      <c r="G38" s="37">
        <f t="shared" si="2"/>
        <v>0.1</v>
      </c>
      <c r="H38" s="299">
        <f t="shared" si="3"/>
        <v>0</v>
      </c>
      <c r="I38" s="291">
        <v>48</v>
      </c>
      <c r="J38" s="6"/>
      <c r="K38" s="51">
        <f t="shared" si="4"/>
        <v>0</v>
      </c>
      <c r="L38" s="143">
        <f t="shared" si="5"/>
        <v>0</v>
      </c>
    </row>
    <row r="39" spans="1:12" customFormat="1" ht="12.5" x14ac:dyDescent="0.25">
      <c r="A39" s="304"/>
      <c r="B39" s="308" t="s">
        <v>165</v>
      </c>
      <c r="C39" s="183" t="str">
        <f t="shared" si="0"/>
        <v>FC</v>
      </c>
      <c r="D39" s="234"/>
      <c r="E39" s="6"/>
      <c r="F39" s="36">
        <f t="shared" si="1"/>
        <v>0</v>
      </c>
      <c r="G39" s="37">
        <f t="shared" si="2"/>
        <v>0.1</v>
      </c>
      <c r="H39" s="299">
        <f t="shared" si="3"/>
        <v>0</v>
      </c>
      <c r="I39" s="235"/>
      <c r="J39" s="6"/>
      <c r="K39" s="51">
        <f t="shared" si="4"/>
        <v>0</v>
      </c>
      <c r="L39" s="143">
        <f t="shared" si="5"/>
        <v>0</v>
      </c>
    </row>
    <row r="40" spans="1:12" customFormat="1" ht="12.5" x14ac:dyDescent="0.25">
      <c r="A40" s="304"/>
      <c r="B40" s="40"/>
      <c r="C40" s="183" t="str">
        <f t="shared" si="0"/>
        <v>FC</v>
      </c>
      <c r="D40" s="234"/>
      <c r="E40" s="6"/>
      <c r="F40" s="36">
        <f t="shared" ref="F40:F43" si="37">D40*E40</f>
        <v>0</v>
      </c>
      <c r="G40" s="37">
        <f t="shared" si="2"/>
        <v>0.1</v>
      </c>
      <c r="H40" s="299">
        <f t="shared" ref="H40:H43" si="38">IF(G40&lt;&gt;0,F40/G40,0)</f>
        <v>0</v>
      </c>
      <c r="I40" s="235"/>
      <c r="J40" s="6"/>
      <c r="K40" s="51">
        <f t="shared" ref="K40:K43" si="39">I40*J40</f>
        <v>0</v>
      </c>
      <c r="L40" s="143">
        <f t="shared" ref="L40:L43" si="40">IF(OR(J40&gt;0,H40&gt;0),H40+K40,0)</f>
        <v>0</v>
      </c>
    </row>
    <row r="41" spans="1:12" customFormat="1" ht="12.5" x14ac:dyDescent="0.25">
      <c r="A41" s="304"/>
      <c r="B41" s="309"/>
      <c r="C41" s="183" t="str">
        <f t="shared" si="0"/>
        <v>FC</v>
      </c>
      <c r="D41" s="234"/>
      <c r="E41" s="6"/>
      <c r="F41" s="36">
        <f t="shared" si="37"/>
        <v>0</v>
      </c>
      <c r="G41" s="37">
        <f t="shared" si="2"/>
        <v>0.1</v>
      </c>
      <c r="H41" s="299">
        <f t="shared" si="38"/>
        <v>0</v>
      </c>
      <c r="I41" s="235"/>
      <c r="J41" s="6"/>
      <c r="K41" s="51">
        <f t="shared" si="39"/>
        <v>0</v>
      </c>
      <c r="L41" s="143">
        <f t="shared" si="40"/>
        <v>0</v>
      </c>
    </row>
    <row r="42" spans="1:12" customFormat="1" ht="12.5" x14ac:dyDescent="0.25">
      <c r="A42" s="304"/>
      <c r="B42" s="40"/>
      <c r="C42" s="183" t="str">
        <f t="shared" si="0"/>
        <v>FC</v>
      </c>
      <c r="D42" s="49"/>
      <c r="E42" s="6"/>
      <c r="F42" s="36">
        <f t="shared" si="37"/>
        <v>0</v>
      </c>
      <c r="G42" s="37">
        <f t="shared" si="2"/>
        <v>0.1</v>
      </c>
      <c r="H42" s="299">
        <f t="shared" si="38"/>
        <v>0</v>
      </c>
      <c r="I42" s="29"/>
      <c r="J42" s="6"/>
      <c r="K42" s="51">
        <f t="shared" si="39"/>
        <v>0</v>
      </c>
      <c r="L42" s="143">
        <f t="shared" si="40"/>
        <v>0</v>
      </c>
    </row>
    <row r="43" spans="1:12" customFormat="1" ht="12.5" x14ac:dyDescent="0.25">
      <c r="A43" s="304"/>
      <c r="B43" s="187"/>
      <c r="C43" s="183" t="str">
        <f t="shared" si="0"/>
        <v>FC</v>
      </c>
      <c r="D43" s="49"/>
      <c r="E43" s="6"/>
      <c r="F43" s="36">
        <f t="shared" si="37"/>
        <v>0</v>
      </c>
      <c r="G43" s="37">
        <f t="shared" si="2"/>
        <v>0.1</v>
      </c>
      <c r="H43" s="299">
        <f t="shared" si="38"/>
        <v>0</v>
      </c>
      <c r="I43" s="29"/>
      <c r="J43" s="6"/>
      <c r="K43" s="51">
        <f t="shared" si="39"/>
        <v>0</v>
      </c>
      <c r="L43" s="143">
        <f t="shared" si="40"/>
        <v>0</v>
      </c>
    </row>
    <row r="44" spans="1:12" customFormat="1" ht="13" x14ac:dyDescent="0.3">
      <c r="A44" s="189"/>
      <c r="B44" s="236" t="s">
        <v>120</v>
      </c>
      <c r="C44" s="314"/>
      <c r="D44" s="315"/>
      <c r="E44" s="313"/>
      <c r="F44" s="316"/>
      <c r="G44" s="317"/>
      <c r="H44" s="318"/>
      <c r="I44" s="319"/>
      <c r="J44" s="313"/>
      <c r="K44" s="320"/>
      <c r="L44" s="321"/>
    </row>
    <row r="45" spans="1:12" customFormat="1" ht="12.5" x14ac:dyDescent="0.25">
      <c r="A45" s="304"/>
      <c r="B45" s="309"/>
      <c r="C45" s="183" t="str">
        <f t="shared" si="0"/>
        <v>FC</v>
      </c>
      <c r="D45" s="49"/>
      <c r="E45" s="6"/>
      <c r="F45" s="36">
        <f t="shared" si="1"/>
        <v>0</v>
      </c>
      <c r="G45" s="37">
        <f t="shared" si="2"/>
        <v>0.1</v>
      </c>
      <c r="H45" s="299">
        <f t="shared" si="3"/>
        <v>0</v>
      </c>
      <c r="I45" s="29"/>
      <c r="J45" s="6"/>
      <c r="K45" s="51">
        <f t="shared" si="4"/>
        <v>0</v>
      </c>
      <c r="L45" s="143">
        <f t="shared" si="5"/>
        <v>0</v>
      </c>
    </row>
    <row r="46" spans="1:12" customFormat="1" ht="12.5" x14ac:dyDescent="0.25">
      <c r="A46" s="310"/>
      <c r="B46" s="40" t="s">
        <v>156</v>
      </c>
      <c r="C46" s="183" t="str">
        <f t="shared" si="0"/>
        <v>FC</v>
      </c>
      <c r="D46" s="49"/>
      <c r="E46" s="6"/>
      <c r="F46" s="36">
        <f>D46*E46</f>
        <v>0</v>
      </c>
      <c r="G46" s="37">
        <f t="shared" si="2"/>
        <v>0.1</v>
      </c>
      <c r="H46" s="299">
        <f>IF(G46&lt;&gt;0,F46/G46,0)</f>
        <v>0</v>
      </c>
      <c r="I46" s="29"/>
      <c r="J46" s="6"/>
      <c r="K46" s="51">
        <f>I46*J46</f>
        <v>0</v>
      </c>
      <c r="L46" s="143">
        <f t="shared" si="5"/>
        <v>0</v>
      </c>
    </row>
    <row r="47" spans="1:12" customFormat="1" ht="11.5" customHeight="1" x14ac:dyDescent="0.25">
      <c r="A47" s="310"/>
      <c r="B47" s="40" t="s">
        <v>157</v>
      </c>
      <c r="C47" s="183" t="str">
        <f t="shared" si="0"/>
        <v>FC</v>
      </c>
      <c r="D47" s="49"/>
      <c r="E47" s="6"/>
      <c r="F47" s="36">
        <f t="shared" si="1"/>
        <v>0</v>
      </c>
      <c r="G47" s="37">
        <f t="shared" si="2"/>
        <v>0.1</v>
      </c>
      <c r="H47" s="299">
        <f t="shared" si="3"/>
        <v>0</v>
      </c>
      <c r="I47" s="29"/>
      <c r="J47" s="6"/>
      <c r="K47" s="51">
        <f t="shared" si="4"/>
        <v>0</v>
      </c>
      <c r="L47" s="143">
        <f t="shared" si="5"/>
        <v>0</v>
      </c>
    </row>
    <row r="48" spans="1:12" customFormat="1" ht="11.5" customHeight="1" x14ac:dyDescent="0.25">
      <c r="A48" s="310"/>
      <c r="B48" s="40" t="s">
        <v>154</v>
      </c>
      <c r="C48" s="183" t="str">
        <f t="shared" si="0"/>
        <v>FC</v>
      </c>
      <c r="D48" s="53"/>
      <c r="E48" s="6"/>
      <c r="F48" s="36">
        <f t="shared" si="1"/>
        <v>0</v>
      </c>
      <c r="G48" s="37">
        <f t="shared" si="2"/>
        <v>0.1</v>
      </c>
      <c r="H48" s="299">
        <f t="shared" si="3"/>
        <v>0</v>
      </c>
      <c r="I48" s="29"/>
      <c r="J48" s="6"/>
      <c r="K48" s="51">
        <f t="shared" si="4"/>
        <v>0</v>
      </c>
      <c r="L48" s="143">
        <f t="shared" si="5"/>
        <v>0</v>
      </c>
    </row>
    <row r="49" spans="1:12" customFormat="1" ht="12.5" x14ac:dyDescent="0.25">
      <c r="A49" s="310"/>
      <c r="B49" s="40" t="s">
        <v>121</v>
      </c>
      <c r="C49" s="183" t="str">
        <f t="shared" si="0"/>
        <v>FC</v>
      </c>
      <c r="D49" s="49"/>
      <c r="E49" s="6"/>
      <c r="F49" s="36">
        <f t="shared" si="1"/>
        <v>0</v>
      </c>
      <c r="G49" s="37">
        <f t="shared" si="2"/>
        <v>0.1</v>
      </c>
      <c r="H49" s="299">
        <f t="shared" ref="H49" si="41">IF(G49&lt;&gt;0,F49/G49,0)</f>
        <v>0</v>
      </c>
      <c r="I49" s="29"/>
      <c r="J49" s="6"/>
      <c r="K49" s="51">
        <f t="shared" ref="K49" si="42">I49*J49</f>
        <v>0</v>
      </c>
      <c r="L49" s="143">
        <f t="shared" ref="L49" si="43">IF(OR(J49&gt;0,H49&gt;0),H49+K49,0)</f>
        <v>0</v>
      </c>
    </row>
    <row r="50" spans="1:12" customFormat="1" ht="12.5" x14ac:dyDescent="0.25">
      <c r="A50" s="310"/>
      <c r="B50" s="40"/>
      <c r="C50" s="183"/>
      <c r="D50" s="49"/>
      <c r="E50" s="6"/>
      <c r="F50" s="36"/>
      <c r="G50" s="37"/>
      <c r="H50" s="299"/>
      <c r="I50" s="29"/>
      <c r="J50" s="6"/>
      <c r="K50" s="51"/>
      <c r="L50" s="143"/>
    </row>
    <row r="51" spans="1:12" customFormat="1" ht="13" thickBot="1" x14ac:dyDescent="0.3">
      <c r="A51" s="311"/>
      <c r="B51" s="312"/>
      <c r="C51" s="183"/>
      <c r="D51" s="49"/>
      <c r="E51" s="6"/>
      <c r="F51" s="36"/>
      <c r="G51" s="37"/>
      <c r="H51" s="299"/>
      <c r="I51" s="32"/>
      <c r="J51" s="24"/>
      <c r="K51" s="302"/>
      <c r="L51" s="303"/>
    </row>
    <row r="52" spans="1:12" customFormat="1" ht="13.5" thickBot="1" x14ac:dyDescent="0.35">
      <c r="A52" s="284"/>
      <c r="B52" s="190" t="str">
        <f>+"SUB-TOTAL:  "&amp;A15</f>
        <v>SUB-TOTAL:  G3.1</v>
      </c>
      <c r="C52" s="296"/>
      <c r="D52" s="177"/>
      <c r="E52" s="169">
        <f>SUM(E15:E49)</f>
        <v>0</v>
      </c>
      <c r="F52" s="169">
        <f>SUM(F15:F49)</f>
        <v>0</v>
      </c>
      <c r="G52" s="170">
        <f>$B$8</f>
        <v>0.1</v>
      </c>
      <c r="H52" s="171">
        <f>SUM(H15:H49)</f>
        <v>0</v>
      </c>
      <c r="I52" s="178"/>
      <c r="J52" s="169"/>
      <c r="K52" s="171">
        <f>SUM(K15:K49)</f>
        <v>0</v>
      </c>
      <c r="L52" s="297">
        <f>SUM(L15:L49)</f>
        <v>0</v>
      </c>
    </row>
    <row r="53" spans="1:12" customFormat="1" ht="13" x14ac:dyDescent="0.3">
      <c r="A53" s="1"/>
      <c r="B53" s="1"/>
      <c r="C53" s="4"/>
      <c r="D53" s="31"/>
      <c r="E53" s="33"/>
      <c r="F53" s="33"/>
      <c r="G53" s="1"/>
      <c r="H53" s="25"/>
      <c r="I53" s="31"/>
      <c r="J53" s="33"/>
      <c r="K53" s="34"/>
      <c r="L53" s="34"/>
    </row>
    <row r="54" spans="1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1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1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1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ht="10.5" x14ac:dyDescent="0.25">
      <c r="D103" s="275"/>
      <c r="E103" s="276"/>
      <c r="F103" s="277"/>
      <c r="H103" s="26"/>
      <c r="I103" s="278"/>
      <c r="J103" s="276"/>
      <c r="K103" s="35"/>
      <c r="L103" s="35"/>
    </row>
    <row r="104" spans="4:12" ht="10.5" x14ac:dyDescent="0.25">
      <c r="D104" s="275"/>
      <c r="E104" s="276"/>
      <c r="F104" s="277"/>
      <c r="H104" s="26"/>
      <c r="I104" s="278"/>
      <c r="J104" s="276"/>
      <c r="K104" s="35"/>
      <c r="L104" s="35"/>
    </row>
    <row r="105" spans="4:12" ht="10.5" x14ac:dyDescent="0.25">
      <c r="D105" s="275"/>
      <c r="E105" s="276"/>
      <c r="F105" s="277"/>
      <c r="H105" s="26"/>
      <c r="I105" s="278"/>
      <c r="J105" s="276"/>
      <c r="K105" s="35"/>
      <c r="L105" s="35"/>
    </row>
    <row r="106" spans="4:12" ht="10.5" x14ac:dyDescent="0.25">
      <c r="D106" s="275"/>
      <c r="E106" s="276"/>
      <c r="F106" s="277"/>
      <c r="H106" s="26"/>
      <c r="I106" s="278"/>
      <c r="J106" s="276"/>
      <c r="K106" s="35"/>
      <c r="L106" s="35"/>
    </row>
    <row r="107" spans="4:12" ht="10.5" x14ac:dyDescent="0.25">
      <c r="D107" s="275"/>
      <c r="E107" s="276"/>
      <c r="F107" s="277"/>
      <c r="H107" s="26"/>
      <c r="I107" s="278"/>
      <c r="J107" s="276"/>
      <c r="K107" s="35"/>
      <c r="L107" s="35"/>
    </row>
    <row r="108" spans="4:12" ht="10.5" x14ac:dyDescent="0.25">
      <c r="D108" s="275"/>
      <c r="E108" s="276"/>
      <c r="F108" s="277"/>
      <c r="H108" s="26"/>
      <c r="I108" s="278"/>
      <c r="J108" s="276"/>
      <c r="K108" s="35"/>
      <c r="L108" s="35"/>
    </row>
    <row r="109" spans="4:12" ht="10.5" x14ac:dyDescent="0.25">
      <c r="D109" s="275"/>
      <c r="E109" s="276"/>
      <c r="F109" s="277"/>
      <c r="H109" s="26"/>
      <c r="I109" s="278"/>
      <c r="J109" s="276"/>
      <c r="K109" s="35"/>
      <c r="L109" s="35"/>
    </row>
    <row r="110" spans="4:12" ht="10.5" x14ac:dyDescent="0.25">
      <c r="D110" s="275"/>
      <c r="E110" s="276"/>
      <c r="F110" s="277"/>
      <c r="H110" s="26"/>
      <c r="I110" s="278"/>
      <c r="J110" s="276"/>
      <c r="K110" s="35"/>
      <c r="L110" s="35"/>
    </row>
    <row r="111" spans="4:12" ht="10.5" x14ac:dyDescent="0.25">
      <c r="D111" s="275"/>
      <c r="E111" s="276"/>
      <c r="F111" s="277"/>
      <c r="H111" s="26"/>
      <c r="I111" s="278"/>
      <c r="J111" s="276"/>
      <c r="K111" s="35"/>
      <c r="L111" s="35"/>
    </row>
    <row r="112" spans="4:12" ht="10.5" x14ac:dyDescent="0.25">
      <c r="D112" s="275"/>
      <c r="E112" s="276"/>
      <c r="F112" s="277"/>
      <c r="H112" s="26"/>
      <c r="I112" s="278"/>
      <c r="J112" s="276"/>
      <c r="K112" s="35"/>
      <c r="L112" s="35"/>
    </row>
    <row r="113" spans="5:6" x14ac:dyDescent="0.2">
      <c r="E113" s="279"/>
      <c r="F113" s="280"/>
    </row>
    <row r="114" spans="5:6" x14ac:dyDescent="0.2">
      <c r="E114" s="279"/>
      <c r="F114" s="280"/>
    </row>
    <row r="115" spans="5:6" x14ac:dyDescent="0.2">
      <c r="E115" s="279"/>
      <c r="F115" s="280"/>
    </row>
  </sheetData>
  <sheetProtection formatColumns="0" forma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A1DF-B1A9-45EC-9C7D-2EB30EBA6C11}">
  <sheetPr>
    <tabColor rgb="FF00B050"/>
  </sheetPr>
  <dimension ref="A1:L113"/>
  <sheetViews>
    <sheetView showGridLines="0" zoomScale="90" zoomScaleNormal="9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102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54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122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4.5" customHeight="1" x14ac:dyDescent="0.2">
      <c r="A12" s="347" t="s">
        <v>33</v>
      </c>
      <c r="B12" s="344" t="s">
        <v>104</v>
      </c>
      <c r="C12" s="399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400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401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294" t="str">
        <f>B5</f>
        <v>G3.2</v>
      </c>
      <c r="B15" s="295" t="str">
        <f>B6</f>
        <v>Bram Fischer International Airport</v>
      </c>
      <c r="C15" s="293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25" x14ac:dyDescent="0.3">
      <c r="A16" s="19"/>
      <c r="B16" s="186" t="s">
        <v>105</v>
      </c>
      <c r="C16" s="184"/>
      <c r="D16" s="283"/>
      <c r="E16" s="17"/>
      <c r="F16" s="17"/>
      <c r="G16" s="18"/>
      <c r="H16" s="23"/>
      <c r="I16" s="28"/>
      <c r="J16" s="17"/>
      <c r="K16" s="23"/>
      <c r="L16" s="27"/>
    </row>
    <row r="17" spans="1:12" customFormat="1" ht="13" x14ac:dyDescent="0.3">
      <c r="A17" s="282"/>
      <c r="B17" s="187"/>
      <c r="C17" s="183"/>
      <c r="D17" s="49"/>
      <c r="E17" s="6"/>
      <c r="F17" s="6"/>
      <c r="G17" s="324"/>
      <c r="H17" s="325"/>
      <c r="I17" s="29"/>
      <c r="J17" s="6"/>
      <c r="K17" s="325"/>
      <c r="L17" s="326"/>
    </row>
    <row r="18" spans="1:12" customFormat="1" ht="13" x14ac:dyDescent="0.3">
      <c r="A18" s="182"/>
      <c r="B18" s="191" t="s">
        <v>106</v>
      </c>
      <c r="C18" s="184"/>
      <c r="D18" s="283"/>
      <c r="E18" s="17"/>
      <c r="F18" s="17"/>
      <c r="G18" s="18"/>
      <c r="H18" s="23"/>
      <c r="I18" s="28"/>
      <c r="J18" s="17"/>
      <c r="K18" s="23"/>
      <c r="L18" s="27"/>
    </row>
    <row r="19" spans="1:12" customFormat="1" ht="12.5" x14ac:dyDescent="0.25">
      <c r="A19" s="10"/>
      <c r="B19" s="40" t="s">
        <v>162</v>
      </c>
      <c r="C19" s="183" t="str">
        <f t="shared" ref="C19:C49" si="0">$B$7</f>
        <v>FC</v>
      </c>
      <c r="D19" s="237">
        <v>21241</v>
      </c>
      <c r="E19" s="6"/>
      <c r="F19" s="36">
        <f t="shared" ref="F19:F49" si="1">D19*E19</f>
        <v>0</v>
      </c>
      <c r="G19" s="37">
        <f t="shared" ref="G19:G49" si="2">$B$8</f>
        <v>0.1</v>
      </c>
      <c r="H19" s="51">
        <f t="shared" ref="H19:H49" si="3">IF(G19&lt;&gt;0,F19/G19,0)</f>
        <v>0</v>
      </c>
      <c r="I19" s="237">
        <v>21241</v>
      </c>
      <c r="J19" s="6"/>
      <c r="K19" s="51">
        <f t="shared" ref="K19:K49" si="4">I19*J19</f>
        <v>0</v>
      </c>
      <c r="L19" s="143">
        <f t="shared" ref="L19:L49" si="5">IF(OR(J19&gt;0,H19&gt;0),H19+K19,0)</f>
        <v>0</v>
      </c>
    </row>
    <row r="20" spans="1:12" customFormat="1" ht="12.5" x14ac:dyDescent="0.25">
      <c r="A20" s="10"/>
      <c r="B20" s="40" t="s">
        <v>107</v>
      </c>
      <c r="C20" s="183" t="str">
        <f t="shared" si="0"/>
        <v>FC</v>
      </c>
      <c r="D20" s="49">
        <v>1000</v>
      </c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49">
        <v>1000</v>
      </c>
      <c r="J20" s="6"/>
      <c r="K20" s="51">
        <f t="shared" si="4"/>
        <v>0</v>
      </c>
      <c r="L20" s="143">
        <f t="shared" si="5"/>
        <v>0</v>
      </c>
    </row>
    <row r="21" spans="1:12" customFormat="1" ht="12.5" x14ac:dyDescent="0.25">
      <c r="A21" s="10"/>
      <c r="B21" s="40" t="s">
        <v>108</v>
      </c>
      <c r="C21" s="183" t="str">
        <f t="shared" si="0"/>
        <v>FC</v>
      </c>
      <c r="D21" s="49">
        <v>1000</v>
      </c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49">
        <v>1000</v>
      </c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40" t="s">
        <v>109</v>
      </c>
      <c r="C22" s="183" t="str">
        <f t="shared" si="0"/>
        <v>FC</v>
      </c>
      <c r="D22" s="49">
        <v>4</v>
      </c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49">
        <v>4</v>
      </c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304"/>
      <c r="B23" s="40" t="s">
        <v>110</v>
      </c>
      <c r="C23" s="183" t="str">
        <f t="shared" si="0"/>
        <v>FC</v>
      </c>
      <c r="D23" s="49">
        <v>1000</v>
      </c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>
        <v>1000</v>
      </c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304"/>
      <c r="B24" s="40" t="s">
        <v>163</v>
      </c>
      <c r="C24" s="183" t="str">
        <f t="shared" si="0"/>
        <v>FC</v>
      </c>
      <c r="D24" s="49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9"/>
      <c r="J24" s="6"/>
      <c r="K24" s="51">
        <f t="shared" si="4"/>
        <v>0</v>
      </c>
      <c r="L24" s="143">
        <f t="shared" si="5"/>
        <v>0</v>
      </c>
    </row>
    <row r="25" spans="1:12" customFormat="1" ht="12.5" x14ac:dyDescent="0.25">
      <c r="A25" s="304"/>
      <c r="B25" s="305"/>
      <c r="C25" s="183"/>
      <c r="D25" s="49"/>
      <c r="E25" s="6"/>
      <c r="F25" s="36"/>
      <c r="G25" s="37"/>
      <c r="H25" s="51"/>
      <c r="I25" s="29"/>
      <c r="J25" s="6"/>
      <c r="K25" s="51"/>
      <c r="L25" s="143"/>
    </row>
    <row r="26" spans="1:12" customFormat="1" ht="13" x14ac:dyDescent="0.3">
      <c r="A26" s="189"/>
      <c r="B26" s="191" t="s">
        <v>111</v>
      </c>
      <c r="C26" s="184"/>
      <c r="D26" s="283"/>
      <c r="E26" s="313"/>
      <c r="F26" s="17"/>
      <c r="G26" s="18"/>
      <c r="H26" s="23"/>
      <c r="I26" s="28"/>
      <c r="J26" s="17"/>
      <c r="K26" s="23"/>
      <c r="L26" s="27"/>
    </row>
    <row r="27" spans="1:12" customFormat="1" ht="12.5" x14ac:dyDescent="0.25">
      <c r="A27" s="304"/>
      <c r="B27" s="40" t="s">
        <v>155</v>
      </c>
      <c r="C27" s="183" t="str">
        <f t="shared" si="0"/>
        <v>FC</v>
      </c>
      <c r="D27" s="49">
        <v>1000</v>
      </c>
      <c r="E27" s="6"/>
      <c r="F27" s="36">
        <f>D27*E27</f>
        <v>0</v>
      </c>
      <c r="G27" s="37">
        <f t="shared" si="2"/>
        <v>0.1</v>
      </c>
      <c r="H27" s="51">
        <f t="shared" si="3"/>
        <v>0</v>
      </c>
      <c r="I27" s="29">
        <v>1000</v>
      </c>
      <c r="J27" s="6"/>
      <c r="K27" s="51">
        <f t="shared" si="4"/>
        <v>0</v>
      </c>
      <c r="L27" s="143">
        <f t="shared" si="5"/>
        <v>0</v>
      </c>
    </row>
    <row r="28" spans="1:12" customFormat="1" ht="12.5" x14ac:dyDescent="0.25">
      <c r="A28" s="304"/>
      <c r="B28" s="40"/>
      <c r="C28" s="183" t="str">
        <f t="shared" si="0"/>
        <v>FC</v>
      </c>
      <c r="D28" s="49"/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9"/>
      <c r="J28" s="6"/>
      <c r="K28" s="51">
        <f t="shared" si="4"/>
        <v>0</v>
      </c>
      <c r="L28" s="143">
        <f t="shared" si="5"/>
        <v>0</v>
      </c>
    </row>
    <row r="29" spans="1:12" customFormat="1" ht="12.5" x14ac:dyDescent="0.25">
      <c r="A29" s="304"/>
      <c r="B29" s="40"/>
      <c r="C29" s="183" t="str">
        <f t="shared" si="0"/>
        <v>FC</v>
      </c>
      <c r="D29" s="49"/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/>
      <c r="J29" s="6"/>
      <c r="K29" s="51">
        <f t="shared" si="4"/>
        <v>0</v>
      </c>
      <c r="L29" s="143">
        <f t="shared" si="5"/>
        <v>0</v>
      </c>
    </row>
    <row r="30" spans="1:12" customFormat="1" ht="13" x14ac:dyDescent="0.3">
      <c r="A30" s="189"/>
      <c r="B30" s="191" t="s">
        <v>114</v>
      </c>
      <c r="C30" s="184"/>
      <c r="D30" s="283"/>
      <c r="E30" s="313"/>
      <c r="F30" s="17"/>
      <c r="G30" s="18"/>
      <c r="H30" s="23"/>
      <c r="I30" s="28"/>
      <c r="J30" s="17"/>
      <c r="K30" s="23"/>
      <c r="L30" s="27"/>
    </row>
    <row r="31" spans="1:12" customFormat="1" ht="12.5" x14ac:dyDescent="0.25">
      <c r="A31" s="304"/>
      <c r="B31" s="40" t="s">
        <v>115</v>
      </c>
      <c r="C31" s="183" t="str">
        <f t="shared" si="0"/>
        <v>FC</v>
      </c>
      <c r="D31" s="49">
        <f>159*0.7</f>
        <v>111.3</v>
      </c>
      <c r="E31" s="6"/>
      <c r="F31" s="36">
        <f t="shared" ref="F31:F32" si="6">D31*E31</f>
        <v>0</v>
      </c>
      <c r="G31" s="37">
        <f t="shared" si="2"/>
        <v>0.1</v>
      </c>
      <c r="H31" s="51">
        <f t="shared" ref="H31:H32" si="7">IF(G31&lt;&gt;0,F31/G31,0)</f>
        <v>0</v>
      </c>
      <c r="I31" s="29">
        <f>159*0.7</f>
        <v>111.3</v>
      </c>
      <c r="J31" s="6"/>
      <c r="K31" s="51">
        <f t="shared" ref="K31:K32" si="8">I31*J31</f>
        <v>0</v>
      </c>
      <c r="L31" s="143">
        <f t="shared" ref="L31:L32" si="9">IF(OR(J31&gt;0,H31&gt;0),H31+K31,0)</f>
        <v>0</v>
      </c>
    </row>
    <row r="32" spans="1:12" customFormat="1" ht="12.5" x14ac:dyDescent="0.25">
      <c r="A32" s="304"/>
      <c r="B32" s="40" t="s">
        <v>123</v>
      </c>
      <c r="C32" s="183" t="str">
        <f t="shared" si="0"/>
        <v>FC</v>
      </c>
      <c r="D32" s="49">
        <v>33</v>
      </c>
      <c r="E32" s="6"/>
      <c r="F32" s="36">
        <f t="shared" si="6"/>
        <v>0</v>
      </c>
      <c r="G32" s="37">
        <f t="shared" si="2"/>
        <v>0.1</v>
      </c>
      <c r="H32" s="51">
        <f t="shared" si="7"/>
        <v>0</v>
      </c>
      <c r="I32" s="29">
        <v>33</v>
      </c>
      <c r="J32" s="6"/>
      <c r="K32" s="51">
        <f t="shared" si="8"/>
        <v>0</v>
      </c>
      <c r="L32" s="143">
        <f t="shared" si="9"/>
        <v>0</v>
      </c>
    </row>
    <row r="33" spans="1:12" customFormat="1" ht="12.5" x14ac:dyDescent="0.25">
      <c r="A33" s="304"/>
      <c r="B33" s="40"/>
      <c r="C33" s="183" t="str">
        <f t="shared" si="0"/>
        <v>FC</v>
      </c>
      <c r="D33" s="49"/>
      <c r="E33" s="6"/>
      <c r="F33" s="36">
        <f t="shared" ref="F33" si="10">D33*E33</f>
        <v>0</v>
      </c>
      <c r="G33" s="37">
        <f t="shared" si="2"/>
        <v>0.1</v>
      </c>
      <c r="H33" s="51">
        <f t="shared" ref="H33" si="11">IF(G33&lt;&gt;0,F33/G33,0)</f>
        <v>0</v>
      </c>
      <c r="I33" s="29"/>
      <c r="J33" s="6"/>
      <c r="K33" s="51">
        <f t="shared" ref="K33" si="12">I33*J33</f>
        <v>0</v>
      </c>
      <c r="L33" s="143">
        <f t="shared" ref="L33" si="13">IF(OR(J33&gt;0,H33&gt;0),H33+K33,0)</f>
        <v>0</v>
      </c>
    </row>
    <row r="34" spans="1:12" customFormat="1" ht="13" x14ac:dyDescent="0.3">
      <c r="A34" s="189"/>
      <c r="B34" s="191" t="s">
        <v>116</v>
      </c>
      <c r="C34" s="184"/>
      <c r="D34" s="283"/>
      <c r="E34" s="313"/>
      <c r="F34" s="17"/>
      <c r="G34" s="18"/>
      <c r="H34" s="23"/>
      <c r="I34" s="28"/>
      <c r="J34" s="17"/>
      <c r="K34" s="23"/>
      <c r="L34" s="27"/>
    </row>
    <row r="35" spans="1:12" customFormat="1" ht="12.5" x14ac:dyDescent="0.25">
      <c r="A35" s="304"/>
      <c r="B35" s="40" t="s">
        <v>117</v>
      </c>
      <c r="C35" s="183" t="str">
        <f t="shared" si="0"/>
        <v>FC</v>
      </c>
      <c r="D35" s="49">
        <v>5</v>
      </c>
      <c r="E35" s="6"/>
      <c r="F35" s="36">
        <f t="shared" ref="F35" si="14">D35*E35</f>
        <v>0</v>
      </c>
      <c r="G35" s="37">
        <f t="shared" si="2"/>
        <v>0.1</v>
      </c>
      <c r="H35" s="51">
        <f t="shared" ref="H35" si="15">IF(G35&lt;&gt;0,F35/G35,0)</f>
        <v>0</v>
      </c>
      <c r="I35" s="29">
        <v>5</v>
      </c>
      <c r="J35" s="6"/>
      <c r="K35" s="51">
        <f t="shared" ref="K35" si="16">I35*J35</f>
        <v>0</v>
      </c>
      <c r="L35" s="143">
        <f t="shared" ref="L35" si="17">IF(OR(J35&gt;0,H35&gt;0),H35+K35,0)</f>
        <v>0</v>
      </c>
    </row>
    <row r="36" spans="1:12" customFormat="1" ht="12.5" x14ac:dyDescent="0.25">
      <c r="A36" s="304"/>
      <c r="B36" s="40" t="s">
        <v>118</v>
      </c>
      <c r="C36" s="183" t="str">
        <f t="shared" si="0"/>
        <v>FC</v>
      </c>
      <c r="D36" s="49">
        <v>5</v>
      </c>
      <c r="E36" s="6"/>
      <c r="F36" s="36">
        <f>D36*E36</f>
        <v>0</v>
      </c>
      <c r="G36" s="37">
        <f t="shared" si="2"/>
        <v>0.1</v>
      </c>
      <c r="H36" s="51">
        <f t="shared" si="3"/>
        <v>0</v>
      </c>
      <c r="I36" s="235">
        <v>5</v>
      </c>
      <c r="J36" s="6"/>
      <c r="K36" s="51">
        <f t="shared" si="4"/>
        <v>0</v>
      </c>
      <c r="L36" s="143">
        <f t="shared" si="5"/>
        <v>0</v>
      </c>
    </row>
    <row r="37" spans="1:12" customFormat="1" ht="15" customHeight="1" x14ac:dyDescent="0.25">
      <c r="A37" s="304"/>
      <c r="B37" s="306" t="s">
        <v>119</v>
      </c>
      <c r="C37" s="183" t="str">
        <f t="shared" si="0"/>
        <v>FC</v>
      </c>
      <c r="D37" s="49">
        <v>5</v>
      </c>
      <c r="E37" s="6"/>
      <c r="F37" s="36">
        <f>D37*E37</f>
        <v>0</v>
      </c>
      <c r="G37" s="37">
        <f t="shared" si="2"/>
        <v>0.1</v>
      </c>
      <c r="H37" s="51">
        <f t="shared" si="3"/>
        <v>0</v>
      </c>
      <c r="I37" s="235">
        <v>5</v>
      </c>
      <c r="J37" s="6"/>
      <c r="K37" s="51">
        <f t="shared" si="4"/>
        <v>0</v>
      </c>
      <c r="L37" s="143">
        <f t="shared" si="5"/>
        <v>0</v>
      </c>
    </row>
    <row r="38" spans="1:12" customFormat="1" ht="12.5" x14ac:dyDescent="0.25">
      <c r="A38" s="304"/>
      <c r="B38" s="307" t="s">
        <v>164</v>
      </c>
      <c r="C38" s="183" t="str">
        <f t="shared" si="0"/>
        <v>FC</v>
      </c>
      <c r="D38" s="234">
        <v>48</v>
      </c>
      <c r="E38" s="6"/>
      <c r="F38" s="36">
        <f>D38*E38</f>
        <v>0</v>
      </c>
      <c r="G38" s="37">
        <f t="shared" si="2"/>
        <v>0.1</v>
      </c>
      <c r="H38" s="51">
        <f t="shared" si="3"/>
        <v>0</v>
      </c>
      <c r="I38" s="29">
        <v>48</v>
      </c>
      <c r="J38" s="6"/>
      <c r="K38" s="51">
        <f t="shared" si="4"/>
        <v>0</v>
      </c>
      <c r="L38" s="143">
        <f t="shared" si="5"/>
        <v>0</v>
      </c>
    </row>
    <row r="39" spans="1:12" customFormat="1" ht="12.5" x14ac:dyDescent="0.25">
      <c r="A39" s="304"/>
      <c r="B39" s="309" t="s">
        <v>165</v>
      </c>
      <c r="C39" s="183" t="str">
        <f t="shared" si="0"/>
        <v>FC</v>
      </c>
      <c r="D39" s="234"/>
      <c r="E39" s="6"/>
      <c r="F39" s="36">
        <f t="shared" si="1"/>
        <v>0</v>
      </c>
      <c r="G39" s="37">
        <f t="shared" si="2"/>
        <v>0.1</v>
      </c>
      <c r="H39" s="51">
        <f t="shared" si="3"/>
        <v>0</v>
      </c>
      <c r="I39" s="235"/>
      <c r="J39" s="6"/>
      <c r="K39" s="51">
        <f t="shared" si="4"/>
        <v>0</v>
      </c>
      <c r="L39" s="143">
        <f t="shared" si="5"/>
        <v>0</v>
      </c>
    </row>
    <row r="40" spans="1:12" customFormat="1" ht="12.5" x14ac:dyDescent="0.25">
      <c r="A40" s="304"/>
      <c r="B40" s="40"/>
      <c r="C40" s="183" t="str">
        <f t="shared" si="0"/>
        <v>FC</v>
      </c>
      <c r="D40" s="234"/>
      <c r="E40" s="6"/>
      <c r="F40" s="36">
        <f t="shared" si="1"/>
        <v>0</v>
      </c>
      <c r="G40" s="37">
        <f t="shared" si="2"/>
        <v>0.1</v>
      </c>
      <c r="H40" s="51">
        <f t="shared" si="3"/>
        <v>0</v>
      </c>
      <c r="I40" s="235"/>
      <c r="J40" s="6"/>
      <c r="K40" s="51">
        <f t="shared" si="4"/>
        <v>0</v>
      </c>
      <c r="L40" s="143">
        <f t="shared" si="5"/>
        <v>0</v>
      </c>
    </row>
    <row r="41" spans="1:12" customFormat="1" ht="12.5" x14ac:dyDescent="0.25">
      <c r="A41" s="304"/>
      <c r="B41" s="309"/>
      <c r="C41" s="183" t="str">
        <f t="shared" si="0"/>
        <v>FC</v>
      </c>
      <c r="D41" s="234"/>
      <c r="E41" s="6"/>
      <c r="F41" s="36">
        <f t="shared" si="1"/>
        <v>0</v>
      </c>
      <c r="G41" s="37">
        <f t="shared" si="2"/>
        <v>0.1</v>
      </c>
      <c r="H41" s="51">
        <f t="shared" si="3"/>
        <v>0</v>
      </c>
      <c r="I41" s="235"/>
      <c r="J41" s="6"/>
      <c r="K41" s="51">
        <f t="shared" si="4"/>
        <v>0</v>
      </c>
      <c r="L41" s="143">
        <f t="shared" si="5"/>
        <v>0</v>
      </c>
    </row>
    <row r="42" spans="1:12" customFormat="1" ht="12.5" x14ac:dyDescent="0.25">
      <c r="A42" s="304"/>
      <c r="B42" s="40"/>
      <c r="C42" s="183" t="str">
        <f t="shared" si="0"/>
        <v>FC</v>
      </c>
      <c r="D42" s="49"/>
      <c r="E42" s="6"/>
      <c r="F42" s="36">
        <f t="shared" si="1"/>
        <v>0</v>
      </c>
      <c r="G42" s="37">
        <f t="shared" si="2"/>
        <v>0.1</v>
      </c>
      <c r="H42" s="51">
        <f t="shared" si="3"/>
        <v>0</v>
      </c>
      <c r="I42" s="29"/>
      <c r="J42" s="6"/>
      <c r="K42" s="51">
        <f t="shared" si="4"/>
        <v>0</v>
      </c>
      <c r="L42" s="143">
        <f t="shared" si="5"/>
        <v>0</v>
      </c>
    </row>
    <row r="43" spans="1:12" customFormat="1" ht="12.5" x14ac:dyDescent="0.25">
      <c r="A43" s="304"/>
      <c r="B43" s="187"/>
      <c r="C43" s="183" t="str">
        <f t="shared" si="0"/>
        <v>FC</v>
      </c>
      <c r="D43" s="49"/>
      <c r="E43" s="6"/>
      <c r="F43" s="36">
        <f t="shared" si="1"/>
        <v>0</v>
      </c>
      <c r="G43" s="37">
        <f t="shared" si="2"/>
        <v>0.1</v>
      </c>
      <c r="H43" s="51">
        <f t="shared" si="3"/>
        <v>0</v>
      </c>
      <c r="I43" s="29"/>
      <c r="J43" s="6"/>
      <c r="K43" s="51">
        <f t="shared" si="4"/>
        <v>0</v>
      </c>
      <c r="L43" s="143">
        <f t="shared" si="5"/>
        <v>0</v>
      </c>
    </row>
    <row r="44" spans="1:12" customFormat="1" ht="13" x14ac:dyDescent="0.3">
      <c r="A44" s="189"/>
      <c r="B44" s="322" t="s">
        <v>120</v>
      </c>
      <c r="C44" s="314"/>
      <c r="D44" s="315"/>
      <c r="E44" s="313"/>
      <c r="F44" s="316"/>
      <c r="G44" s="317"/>
      <c r="H44" s="320"/>
      <c r="I44" s="319"/>
      <c r="J44" s="313"/>
      <c r="K44" s="320"/>
      <c r="L44" s="321"/>
    </row>
    <row r="45" spans="1:12" customFormat="1" ht="12.5" x14ac:dyDescent="0.25">
      <c r="A45" s="310"/>
      <c r="B45" s="40" t="s">
        <v>156</v>
      </c>
      <c r="C45" s="183" t="str">
        <f t="shared" si="0"/>
        <v>FC</v>
      </c>
      <c r="D45" s="49"/>
      <c r="E45" s="6"/>
      <c r="F45" s="36">
        <f t="shared" si="1"/>
        <v>0</v>
      </c>
      <c r="G45" s="37">
        <f t="shared" si="2"/>
        <v>0.1</v>
      </c>
      <c r="H45" s="51">
        <f t="shared" si="3"/>
        <v>0</v>
      </c>
      <c r="I45" s="29"/>
      <c r="J45" s="6"/>
      <c r="K45" s="51">
        <f t="shared" si="4"/>
        <v>0</v>
      </c>
      <c r="L45" s="143">
        <f t="shared" si="5"/>
        <v>0</v>
      </c>
    </row>
    <row r="46" spans="1:12" customFormat="1" ht="12.5" x14ac:dyDescent="0.25">
      <c r="A46" s="310"/>
      <c r="B46" s="40" t="s">
        <v>157</v>
      </c>
      <c r="C46" s="183" t="str">
        <f t="shared" si="0"/>
        <v>FC</v>
      </c>
      <c r="D46" s="49"/>
      <c r="E46" s="6"/>
      <c r="F46" s="36">
        <f>D46*E46</f>
        <v>0</v>
      </c>
      <c r="G46" s="37">
        <f t="shared" si="2"/>
        <v>0.1</v>
      </c>
      <c r="H46" s="51">
        <f>IF(G46&lt;&gt;0,F46/G46,0)</f>
        <v>0</v>
      </c>
      <c r="I46" s="29"/>
      <c r="J46" s="6"/>
      <c r="K46" s="51">
        <f>I46*J46</f>
        <v>0</v>
      </c>
      <c r="L46" s="143">
        <f t="shared" si="5"/>
        <v>0</v>
      </c>
    </row>
    <row r="47" spans="1:12" customFormat="1" ht="11.5" customHeight="1" x14ac:dyDescent="0.25">
      <c r="A47" s="310"/>
      <c r="B47" s="40" t="s">
        <v>154</v>
      </c>
      <c r="C47" s="183" t="str">
        <f t="shared" si="0"/>
        <v>FC</v>
      </c>
      <c r="D47" s="49"/>
      <c r="E47" s="6"/>
      <c r="F47" s="36">
        <f t="shared" si="1"/>
        <v>0</v>
      </c>
      <c r="G47" s="37">
        <f t="shared" si="2"/>
        <v>0.1</v>
      </c>
      <c r="H47" s="51">
        <f t="shared" si="3"/>
        <v>0</v>
      </c>
      <c r="I47" s="29"/>
      <c r="J47" s="6"/>
      <c r="K47" s="51">
        <f t="shared" si="4"/>
        <v>0</v>
      </c>
      <c r="L47" s="143">
        <f t="shared" si="5"/>
        <v>0</v>
      </c>
    </row>
    <row r="48" spans="1:12" customFormat="1" ht="11.5" customHeight="1" x14ac:dyDescent="0.25">
      <c r="A48" s="310"/>
      <c r="B48" s="40" t="s">
        <v>121</v>
      </c>
      <c r="C48" s="183" t="str">
        <f t="shared" si="0"/>
        <v>FC</v>
      </c>
      <c r="D48" s="53"/>
      <c r="E48" s="6"/>
      <c r="F48" s="36">
        <f t="shared" si="1"/>
        <v>0</v>
      </c>
      <c r="G48" s="37">
        <f t="shared" si="2"/>
        <v>0.1</v>
      </c>
      <c r="H48" s="51">
        <f t="shared" si="3"/>
        <v>0</v>
      </c>
      <c r="I48" s="29"/>
      <c r="J48" s="6"/>
      <c r="K48" s="51">
        <f t="shared" si="4"/>
        <v>0</v>
      </c>
      <c r="L48" s="143">
        <f t="shared" si="5"/>
        <v>0</v>
      </c>
    </row>
    <row r="49" spans="1:12" customFormat="1" ht="13" thickBot="1" x14ac:dyDescent="0.3">
      <c r="A49" s="311"/>
      <c r="B49" s="312"/>
      <c r="C49" s="183" t="str">
        <f t="shared" si="0"/>
        <v>FC</v>
      </c>
      <c r="D49" s="53"/>
      <c r="E49" s="13"/>
      <c r="F49" s="36">
        <f t="shared" si="1"/>
        <v>0</v>
      </c>
      <c r="G49" s="37">
        <f t="shared" si="2"/>
        <v>0.1</v>
      </c>
      <c r="H49" s="51">
        <f t="shared" si="3"/>
        <v>0</v>
      </c>
      <c r="I49" s="29"/>
      <c r="J49" s="6"/>
      <c r="K49" s="51">
        <f t="shared" si="4"/>
        <v>0</v>
      </c>
      <c r="L49" s="143">
        <f t="shared" si="5"/>
        <v>0</v>
      </c>
    </row>
    <row r="50" spans="1:12" customFormat="1" ht="13.5" thickBot="1" x14ac:dyDescent="0.35">
      <c r="A50" s="284"/>
      <c r="B50" s="190" t="str">
        <f>+"SUB-TOTAL:  "&amp;A15</f>
        <v>SUB-TOTAL:  G3.2</v>
      </c>
      <c r="C50" s="185"/>
      <c r="D50" s="80"/>
      <c r="E50" s="81">
        <f>SUM(E15:E49)</f>
        <v>0</v>
      </c>
      <c r="F50" s="81">
        <f>SUM(F15:F49)</f>
        <v>0</v>
      </c>
      <c r="G50" s="82">
        <f>$B$8</f>
        <v>0.1</v>
      </c>
      <c r="H50" s="141">
        <f>SUM(H15:H49)</f>
        <v>0</v>
      </c>
      <c r="I50" s="142"/>
      <c r="J50" s="81"/>
      <c r="K50" s="141">
        <f>SUM(K15:K49)</f>
        <v>0</v>
      </c>
      <c r="L50" s="137">
        <f>SUM(L15:L49)</f>
        <v>0</v>
      </c>
    </row>
    <row r="51" spans="1:12" customFormat="1" ht="13" x14ac:dyDescent="0.3">
      <c r="A51" s="1"/>
      <c r="B51" s="1"/>
      <c r="C51" s="4"/>
      <c r="D51" s="31"/>
      <c r="E51" s="33"/>
      <c r="F51" s="33"/>
      <c r="G51" s="1"/>
      <c r="H51" s="25"/>
      <c r="I51" s="31"/>
      <c r="J51" s="33"/>
      <c r="K51" s="34"/>
      <c r="L51" s="34"/>
    </row>
    <row r="52" spans="1:12" ht="10.5" x14ac:dyDescent="0.25">
      <c r="D52" s="275"/>
      <c r="E52" s="276"/>
      <c r="F52" s="277"/>
      <c r="H52" s="26"/>
      <c r="I52" s="278"/>
      <c r="J52" s="276"/>
      <c r="K52" s="35"/>
      <c r="L52" s="35"/>
    </row>
    <row r="53" spans="1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1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1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1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1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ht="10.5" x14ac:dyDescent="0.25">
      <c r="D103" s="275"/>
      <c r="E103" s="276"/>
      <c r="F103" s="277"/>
      <c r="H103" s="26"/>
      <c r="I103" s="278"/>
      <c r="J103" s="276"/>
      <c r="K103" s="35"/>
      <c r="L103" s="35"/>
    </row>
    <row r="104" spans="4:12" ht="10.5" x14ac:dyDescent="0.25">
      <c r="D104" s="275"/>
      <c r="E104" s="276"/>
      <c r="F104" s="277"/>
      <c r="H104" s="26"/>
      <c r="I104" s="278"/>
      <c r="J104" s="276"/>
      <c r="K104" s="35"/>
      <c r="L104" s="35"/>
    </row>
    <row r="105" spans="4:12" ht="10.5" x14ac:dyDescent="0.25">
      <c r="D105" s="275"/>
      <c r="E105" s="276"/>
      <c r="F105" s="277"/>
      <c r="H105" s="26"/>
      <c r="I105" s="278"/>
      <c r="J105" s="276"/>
      <c r="K105" s="35"/>
      <c r="L105" s="35"/>
    </row>
    <row r="106" spans="4:12" ht="10.5" x14ac:dyDescent="0.25">
      <c r="D106" s="275"/>
      <c r="E106" s="276"/>
      <c r="F106" s="277"/>
      <c r="H106" s="26"/>
      <c r="I106" s="278"/>
      <c r="J106" s="276"/>
      <c r="K106" s="35"/>
      <c r="L106" s="35"/>
    </row>
    <row r="107" spans="4:12" ht="10.5" x14ac:dyDescent="0.25">
      <c r="D107" s="275"/>
      <c r="E107" s="276"/>
      <c r="F107" s="277"/>
      <c r="H107" s="26"/>
      <c r="I107" s="278"/>
      <c r="J107" s="276"/>
      <c r="K107" s="35"/>
      <c r="L107" s="35"/>
    </row>
    <row r="108" spans="4:12" ht="10.5" x14ac:dyDescent="0.25">
      <c r="D108" s="275"/>
      <c r="E108" s="276"/>
      <c r="F108" s="277"/>
      <c r="H108" s="26"/>
      <c r="I108" s="278"/>
      <c r="J108" s="276"/>
      <c r="K108" s="35"/>
      <c r="L108" s="35"/>
    </row>
    <row r="109" spans="4:12" ht="10.5" x14ac:dyDescent="0.25">
      <c r="D109" s="275"/>
      <c r="E109" s="276"/>
      <c r="F109" s="277"/>
      <c r="H109" s="26"/>
      <c r="I109" s="278"/>
      <c r="J109" s="276"/>
      <c r="K109" s="35"/>
      <c r="L109" s="35"/>
    </row>
    <row r="110" spans="4:12" ht="10.5" x14ac:dyDescent="0.25">
      <c r="D110" s="275"/>
      <c r="E110" s="276"/>
      <c r="F110" s="277"/>
      <c r="H110" s="26"/>
      <c r="I110" s="278"/>
      <c r="J110" s="276"/>
      <c r="K110" s="35"/>
      <c r="L110" s="35"/>
    </row>
    <row r="111" spans="4:12" x14ac:dyDescent="0.2">
      <c r="E111" s="279"/>
      <c r="F111" s="280"/>
    </row>
    <row r="112" spans="4:12" x14ac:dyDescent="0.2">
      <c r="E112" s="279"/>
      <c r="F112" s="280"/>
    </row>
    <row r="113" spans="5:6" x14ac:dyDescent="0.2">
      <c r="E113" s="279"/>
      <c r="F113" s="280"/>
    </row>
  </sheetData>
  <sheetProtection formatColumns="0" formatRows="0" selectLockedCells="1"/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7F2E-FD55-4AC0-8760-1B970073FB72}">
  <sheetPr>
    <tabColor rgb="FF00B050"/>
  </sheetPr>
  <dimension ref="A1:L113"/>
  <sheetViews>
    <sheetView showGridLines="0" zoomScale="90" zoomScaleNormal="9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102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56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124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4.5" customHeight="1" x14ac:dyDescent="0.2">
      <c r="A12" s="347" t="s">
        <v>33</v>
      </c>
      <c r="B12" s="344" t="s">
        <v>104</v>
      </c>
      <c r="C12" s="399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400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401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294" t="str">
        <f>B5</f>
        <v>G3.3</v>
      </c>
      <c r="B15" s="295" t="str">
        <f>B6</f>
        <v>Kimberly Airport</v>
      </c>
      <c r="C15" s="293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25" x14ac:dyDescent="0.3">
      <c r="A16" s="19"/>
      <c r="B16" s="186" t="s">
        <v>105</v>
      </c>
      <c r="C16" s="184"/>
      <c r="D16" s="283"/>
      <c r="E16" s="17"/>
      <c r="F16" s="17"/>
      <c r="G16" s="18"/>
      <c r="H16" s="23"/>
      <c r="I16" s="28"/>
      <c r="J16" s="17"/>
      <c r="K16" s="23"/>
      <c r="L16" s="27"/>
    </row>
    <row r="17" spans="1:12" customFormat="1" ht="13" x14ac:dyDescent="0.3">
      <c r="A17" s="282"/>
      <c r="B17" s="187"/>
      <c r="C17" s="183"/>
      <c r="D17" s="49"/>
      <c r="E17" s="6"/>
      <c r="F17" s="6"/>
      <c r="G17" s="324"/>
      <c r="H17" s="325"/>
      <c r="I17" s="29"/>
      <c r="J17" s="6"/>
      <c r="K17" s="325"/>
      <c r="L17" s="326"/>
    </row>
    <row r="18" spans="1:12" customFormat="1" ht="13" x14ac:dyDescent="0.3">
      <c r="A18" s="182"/>
      <c r="B18" s="191" t="s">
        <v>106</v>
      </c>
      <c r="C18" s="184"/>
      <c r="D18" s="283"/>
      <c r="E18" s="17"/>
      <c r="F18" s="17"/>
      <c r="G18" s="18"/>
      <c r="H18" s="23"/>
      <c r="I18" s="28"/>
      <c r="J18" s="17"/>
      <c r="K18" s="23"/>
      <c r="L18" s="27"/>
    </row>
    <row r="19" spans="1:12" customFormat="1" ht="12.5" x14ac:dyDescent="0.25">
      <c r="A19" s="10"/>
      <c r="B19" s="40" t="s">
        <v>162</v>
      </c>
      <c r="C19" s="183" t="str">
        <f t="shared" ref="C19:C49" si="0">$B$7</f>
        <v>FC</v>
      </c>
      <c r="D19" s="237">
        <v>12031</v>
      </c>
      <c r="E19" s="6"/>
      <c r="F19" s="36">
        <f t="shared" ref="F19:F49" si="1">D19*E19</f>
        <v>0</v>
      </c>
      <c r="G19" s="37">
        <f t="shared" ref="G19:G49" si="2">$B$8</f>
        <v>0.1</v>
      </c>
      <c r="H19" s="51">
        <f t="shared" ref="H19:H49" si="3">IF(G19&lt;&gt;0,F19/G19,0)</f>
        <v>0</v>
      </c>
      <c r="I19" s="237">
        <v>12031</v>
      </c>
      <c r="J19" s="6"/>
      <c r="K19" s="51">
        <f t="shared" ref="K19:K49" si="4">I19*J19</f>
        <v>0</v>
      </c>
      <c r="L19" s="143">
        <f t="shared" ref="L19:L49" si="5">IF(OR(J19&gt;0,H19&gt;0),H19+K19,0)</f>
        <v>0</v>
      </c>
    </row>
    <row r="20" spans="1:12" customFormat="1" ht="12.5" x14ac:dyDescent="0.25">
      <c r="A20" s="10"/>
      <c r="B20" s="40" t="s">
        <v>107</v>
      </c>
      <c r="C20" s="183" t="str">
        <f t="shared" si="0"/>
        <v>FC</v>
      </c>
      <c r="D20" s="49">
        <v>1000</v>
      </c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49">
        <v>1000</v>
      </c>
      <c r="J20" s="6"/>
      <c r="K20" s="51">
        <f t="shared" si="4"/>
        <v>0</v>
      </c>
      <c r="L20" s="143">
        <f t="shared" si="5"/>
        <v>0</v>
      </c>
    </row>
    <row r="21" spans="1:12" customFormat="1" ht="12.5" x14ac:dyDescent="0.25">
      <c r="A21" s="10"/>
      <c r="B21" s="40" t="s">
        <v>108</v>
      </c>
      <c r="C21" s="183" t="str">
        <f t="shared" si="0"/>
        <v>FC</v>
      </c>
      <c r="D21" s="49">
        <v>1000</v>
      </c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49">
        <v>1000</v>
      </c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40" t="s">
        <v>109</v>
      </c>
      <c r="C22" s="183" t="str">
        <f t="shared" si="0"/>
        <v>FC</v>
      </c>
      <c r="D22" s="49">
        <v>4</v>
      </c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49">
        <v>4</v>
      </c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304"/>
      <c r="B23" s="40" t="s">
        <v>110</v>
      </c>
      <c r="C23" s="183" t="str">
        <f t="shared" si="0"/>
        <v>FC</v>
      </c>
      <c r="D23" s="49">
        <v>1000</v>
      </c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9">
        <v>1000</v>
      </c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304"/>
      <c r="B24" s="40" t="s">
        <v>163</v>
      </c>
      <c r="C24" s="183" t="str">
        <f t="shared" si="0"/>
        <v>FC</v>
      </c>
      <c r="D24" s="49"/>
      <c r="E24" s="6"/>
      <c r="F24" s="36">
        <f t="shared" ref="F24" si="6">D24*E24</f>
        <v>0</v>
      </c>
      <c r="G24" s="37">
        <f t="shared" si="2"/>
        <v>0.1</v>
      </c>
      <c r="H24" s="51">
        <f t="shared" ref="H24" si="7">IF(G24&lt;&gt;0,F24/G24,0)</f>
        <v>0</v>
      </c>
      <c r="I24" s="29"/>
      <c r="J24" s="6"/>
      <c r="K24" s="51">
        <f t="shared" ref="K24" si="8">I24*J24</f>
        <v>0</v>
      </c>
      <c r="L24" s="143">
        <f t="shared" ref="L24" si="9">IF(OR(J24&gt;0,H24&gt;0),H24+K24,0)</f>
        <v>0</v>
      </c>
    </row>
    <row r="25" spans="1:12" customFormat="1" ht="12.5" x14ac:dyDescent="0.25">
      <c r="A25" s="304"/>
      <c r="B25" s="40"/>
      <c r="C25" s="183"/>
      <c r="D25" s="49"/>
      <c r="E25" s="6"/>
      <c r="F25" s="36"/>
      <c r="G25" s="37"/>
      <c r="H25" s="51"/>
      <c r="I25" s="29"/>
      <c r="J25" s="6"/>
      <c r="K25" s="51"/>
      <c r="L25" s="143"/>
    </row>
    <row r="26" spans="1:12" customFormat="1" ht="13" x14ac:dyDescent="0.3">
      <c r="A26" s="189"/>
      <c r="B26" s="191" t="s">
        <v>111</v>
      </c>
      <c r="C26" s="184"/>
      <c r="D26" s="283"/>
      <c r="E26" s="313"/>
      <c r="F26" s="17"/>
      <c r="G26" s="18"/>
      <c r="H26" s="23"/>
      <c r="I26" s="28"/>
      <c r="J26" s="17"/>
      <c r="K26" s="23"/>
      <c r="L26" s="27"/>
    </row>
    <row r="27" spans="1:12" customFormat="1" ht="12.5" x14ac:dyDescent="0.25">
      <c r="A27" s="304"/>
      <c r="B27" s="40" t="s">
        <v>112</v>
      </c>
      <c r="C27" s="183" t="str">
        <f t="shared" si="0"/>
        <v>FC</v>
      </c>
      <c r="D27" s="49">
        <v>1000</v>
      </c>
      <c r="E27" s="6"/>
      <c r="F27" s="36">
        <f>D27*E27</f>
        <v>0</v>
      </c>
      <c r="G27" s="37">
        <f t="shared" si="2"/>
        <v>0.1</v>
      </c>
      <c r="H27" s="51">
        <f t="shared" si="3"/>
        <v>0</v>
      </c>
      <c r="I27" s="29">
        <v>1000</v>
      </c>
      <c r="J27" s="6"/>
      <c r="K27" s="51">
        <f t="shared" si="4"/>
        <v>0</v>
      </c>
      <c r="L27" s="143">
        <f t="shared" si="5"/>
        <v>0</v>
      </c>
    </row>
    <row r="28" spans="1:12" customFormat="1" ht="12.5" x14ac:dyDescent="0.25">
      <c r="A28" s="304"/>
      <c r="B28" s="40" t="s">
        <v>113</v>
      </c>
      <c r="C28" s="183" t="str">
        <f t="shared" si="0"/>
        <v>FC</v>
      </c>
      <c r="D28" s="49">
        <v>1000</v>
      </c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9">
        <v>1000</v>
      </c>
      <c r="J28" s="6"/>
      <c r="K28" s="51">
        <f t="shared" si="4"/>
        <v>0</v>
      </c>
      <c r="L28" s="143">
        <f t="shared" si="5"/>
        <v>0</v>
      </c>
    </row>
    <row r="29" spans="1:12" customFormat="1" ht="12.5" x14ac:dyDescent="0.25">
      <c r="A29" s="304"/>
      <c r="B29" s="40"/>
      <c r="C29" s="183" t="str">
        <f t="shared" si="0"/>
        <v>FC</v>
      </c>
      <c r="D29" s="49"/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/>
      <c r="J29" s="6"/>
      <c r="K29" s="51">
        <f t="shared" si="4"/>
        <v>0</v>
      </c>
      <c r="L29" s="143">
        <f t="shared" si="5"/>
        <v>0</v>
      </c>
    </row>
    <row r="30" spans="1:12" customFormat="1" ht="13" x14ac:dyDescent="0.3">
      <c r="A30" s="189"/>
      <c r="B30" s="191" t="s">
        <v>114</v>
      </c>
      <c r="C30" s="184"/>
      <c r="D30" s="283"/>
      <c r="E30" s="313"/>
      <c r="F30" s="17"/>
      <c r="G30" s="18"/>
      <c r="H30" s="23"/>
      <c r="I30" s="28"/>
      <c r="J30" s="17"/>
      <c r="K30" s="23"/>
      <c r="L30" s="27"/>
    </row>
    <row r="31" spans="1:12" customFormat="1" ht="12.5" x14ac:dyDescent="0.25">
      <c r="A31" s="304"/>
      <c r="B31" s="40" t="s">
        <v>115</v>
      </c>
      <c r="C31" s="183" t="str">
        <f t="shared" si="0"/>
        <v>FC</v>
      </c>
      <c r="D31" s="49">
        <f>90*0.7</f>
        <v>62.999999999999993</v>
      </c>
      <c r="E31" s="6"/>
      <c r="F31" s="36">
        <f t="shared" ref="F31" si="10">D31*E31</f>
        <v>0</v>
      </c>
      <c r="G31" s="37">
        <f t="shared" si="2"/>
        <v>0.1</v>
      </c>
      <c r="H31" s="51">
        <f t="shared" ref="H31" si="11">IF(G31&lt;&gt;0,F31/G31,0)</f>
        <v>0</v>
      </c>
      <c r="I31" s="29">
        <v>63</v>
      </c>
      <c r="J31" s="6"/>
      <c r="K31" s="51">
        <f t="shared" ref="K31" si="12">I31*J31</f>
        <v>0</v>
      </c>
      <c r="L31" s="143">
        <f t="shared" ref="L31" si="13">IF(OR(J31&gt;0,H31&gt;0),H31+K31,0)</f>
        <v>0</v>
      </c>
    </row>
    <row r="32" spans="1:12" customFormat="1" ht="12.5" x14ac:dyDescent="0.25">
      <c r="A32" s="304"/>
      <c r="B32" s="40"/>
      <c r="C32" s="183"/>
      <c r="D32" s="49"/>
      <c r="E32" s="6"/>
      <c r="F32" s="36"/>
      <c r="G32" s="37"/>
      <c r="H32" s="51"/>
      <c r="I32" s="29"/>
      <c r="J32" s="6"/>
      <c r="K32" s="51"/>
      <c r="L32" s="143"/>
    </row>
    <row r="33" spans="1:12" customFormat="1" ht="12.5" x14ac:dyDescent="0.25">
      <c r="A33" s="304"/>
      <c r="B33" s="40"/>
      <c r="C33" s="183" t="str">
        <f t="shared" si="0"/>
        <v>FC</v>
      </c>
      <c r="D33" s="49"/>
      <c r="E33" s="6"/>
      <c r="F33" s="36">
        <f t="shared" ref="F33" si="14">D33*E33</f>
        <v>0</v>
      </c>
      <c r="G33" s="37">
        <f t="shared" si="2"/>
        <v>0.1</v>
      </c>
      <c r="H33" s="51">
        <f t="shared" ref="H33" si="15">IF(G33&lt;&gt;0,F33/G33,0)</f>
        <v>0</v>
      </c>
      <c r="I33" s="29"/>
      <c r="J33" s="6"/>
      <c r="K33" s="51">
        <f t="shared" ref="K33" si="16">I33*J33</f>
        <v>0</v>
      </c>
      <c r="L33" s="143">
        <f t="shared" ref="L33" si="17">IF(OR(J33&gt;0,H33&gt;0),H33+K33,0)</f>
        <v>0</v>
      </c>
    </row>
    <row r="34" spans="1:12" customFormat="1" ht="13" x14ac:dyDescent="0.3">
      <c r="A34" s="189"/>
      <c r="B34" s="191" t="s">
        <v>116</v>
      </c>
      <c r="C34" s="184"/>
      <c r="D34" s="283"/>
      <c r="E34" s="313"/>
      <c r="F34" s="17"/>
      <c r="G34" s="18"/>
      <c r="H34" s="23"/>
      <c r="I34" s="28"/>
      <c r="J34" s="17"/>
      <c r="K34" s="23"/>
      <c r="L34" s="27"/>
    </row>
    <row r="35" spans="1:12" customFormat="1" ht="12.5" x14ac:dyDescent="0.25">
      <c r="A35" s="304"/>
      <c r="B35" s="40" t="s">
        <v>117</v>
      </c>
      <c r="C35" s="183" t="str">
        <f t="shared" si="0"/>
        <v>FC</v>
      </c>
      <c r="D35" s="49">
        <v>4</v>
      </c>
      <c r="E35" s="6"/>
      <c r="F35" s="36">
        <f t="shared" ref="F35" si="18">D35*E35</f>
        <v>0</v>
      </c>
      <c r="G35" s="37">
        <f t="shared" si="2"/>
        <v>0.1</v>
      </c>
      <c r="H35" s="51">
        <f t="shared" ref="H35" si="19">IF(G35&lt;&gt;0,F35/G35,0)</f>
        <v>0</v>
      </c>
      <c r="I35" s="29">
        <v>4</v>
      </c>
      <c r="J35" s="6"/>
      <c r="K35" s="51">
        <f t="shared" ref="K35" si="20">I35*J35</f>
        <v>0</v>
      </c>
      <c r="L35" s="143">
        <f t="shared" ref="L35" si="21">IF(OR(J35&gt;0,H35&gt;0),H35+K35,0)</f>
        <v>0</v>
      </c>
    </row>
    <row r="36" spans="1:12" customFormat="1" ht="12.5" x14ac:dyDescent="0.25">
      <c r="A36" s="304"/>
      <c r="B36" s="40" t="s">
        <v>118</v>
      </c>
      <c r="C36" s="183" t="str">
        <f t="shared" si="0"/>
        <v>FC</v>
      </c>
      <c r="D36" s="49">
        <v>4</v>
      </c>
      <c r="E36" s="6"/>
      <c r="F36" s="36">
        <f>D36*E36</f>
        <v>0</v>
      </c>
      <c r="G36" s="37">
        <f t="shared" si="2"/>
        <v>0.1</v>
      </c>
      <c r="H36" s="51">
        <f t="shared" si="3"/>
        <v>0</v>
      </c>
      <c r="I36" s="29">
        <v>4</v>
      </c>
      <c r="J36" s="6"/>
      <c r="K36" s="51">
        <f t="shared" si="4"/>
        <v>0</v>
      </c>
      <c r="L36" s="143">
        <f t="shared" si="5"/>
        <v>0</v>
      </c>
    </row>
    <row r="37" spans="1:12" customFormat="1" ht="15" customHeight="1" x14ac:dyDescent="0.25">
      <c r="A37" s="304"/>
      <c r="B37" s="306" t="s">
        <v>119</v>
      </c>
      <c r="C37" s="183" t="str">
        <f t="shared" si="0"/>
        <v>FC</v>
      </c>
      <c r="D37" s="49">
        <v>4</v>
      </c>
      <c r="E37" s="6"/>
      <c r="F37" s="36">
        <f>D37*E37</f>
        <v>0</v>
      </c>
      <c r="G37" s="37">
        <f t="shared" si="2"/>
        <v>0.1</v>
      </c>
      <c r="H37" s="51">
        <f t="shared" si="3"/>
        <v>0</v>
      </c>
      <c r="I37" s="29">
        <v>4</v>
      </c>
      <c r="J37" s="6"/>
      <c r="K37" s="51">
        <f t="shared" si="4"/>
        <v>0</v>
      </c>
      <c r="L37" s="143">
        <f t="shared" si="5"/>
        <v>0</v>
      </c>
    </row>
    <row r="38" spans="1:12" customFormat="1" ht="12.5" x14ac:dyDescent="0.25">
      <c r="A38" s="304"/>
      <c r="B38" s="307" t="s">
        <v>164</v>
      </c>
      <c r="C38" s="183" t="str">
        <f t="shared" si="0"/>
        <v>FC</v>
      </c>
      <c r="D38" s="290">
        <v>48</v>
      </c>
      <c r="E38" s="6"/>
      <c r="F38" s="36">
        <f>D38*E38</f>
        <v>0</v>
      </c>
      <c r="G38" s="37">
        <f t="shared" si="2"/>
        <v>0.1</v>
      </c>
      <c r="H38" s="51">
        <f t="shared" si="3"/>
        <v>0</v>
      </c>
      <c r="I38" s="291">
        <v>48</v>
      </c>
      <c r="J38" s="6"/>
      <c r="K38" s="51">
        <f t="shared" si="4"/>
        <v>0</v>
      </c>
      <c r="L38" s="143">
        <f t="shared" si="5"/>
        <v>0</v>
      </c>
    </row>
    <row r="39" spans="1:12" customFormat="1" ht="12.5" x14ac:dyDescent="0.25">
      <c r="A39" s="304"/>
      <c r="B39" s="309" t="s">
        <v>165</v>
      </c>
      <c r="C39" s="183" t="str">
        <f t="shared" si="0"/>
        <v>FC</v>
      </c>
      <c r="D39" s="234"/>
      <c r="E39" s="6"/>
      <c r="F39" s="36">
        <f t="shared" si="1"/>
        <v>0</v>
      </c>
      <c r="G39" s="37">
        <f t="shared" si="2"/>
        <v>0.1</v>
      </c>
      <c r="H39" s="51">
        <f t="shared" si="3"/>
        <v>0</v>
      </c>
      <c r="I39" s="235"/>
      <c r="J39" s="6"/>
      <c r="K39" s="51">
        <f t="shared" si="4"/>
        <v>0</v>
      </c>
      <c r="L39" s="143">
        <f t="shared" si="5"/>
        <v>0</v>
      </c>
    </row>
    <row r="40" spans="1:12" customFormat="1" ht="12.5" x14ac:dyDescent="0.25">
      <c r="A40" s="304"/>
      <c r="B40" s="40"/>
      <c r="C40" s="183" t="str">
        <f t="shared" si="0"/>
        <v>FC</v>
      </c>
      <c r="D40" s="234"/>
      <c r="E40" s="6"/>
      <c r="F40" s="36">
        <f t="shared" si="1"/>
        <v>0</v>
      </c>
      <c r="G40" s="37">
        <f t="shared" si="2"/>
        <v>0.1</v>
      </c>
      <c r="H40" s="51">
        <f t="shared" si="3"/>
        <v>0</v>
      </c>
      <c r="I40" s="235"/>
      <c r="J40" s="6"/>
      <c r="K40" s="51">
        <f t="shared" si="4"/>
        <v>0</v>
      </c>
      <c r="L40" s="143">
        <f t="shared" si="5"/>
        <v>0</v>
      </c>
    </row>
    <row r="41" spans="1:12" customFormat="1" ht="12.5" x14ac:dyDescent="0.25">
      <c r="A41" s="304"/>
      <c r="B41" s="309"/>
      <c r="C41" s="183" t="str">
        <f t="shared" si="0"/>
        <v>FC</v>
      </c>
      <c r="D41" s="234"/>
      <c r="E41" s="6"/>
      <c r="F41" s="36">
        <f t="shared" si="1"/>
        <v>0</v>
      </c>
      <c r="G41" s="37">
        <f t="shared" si="2"/>
        <v>0.1</v>
      </c>
      <c r="H41" s="51">
        <f t="shared" si="3"/>
        <v>0</v>
      </c>
      <c r="I41" s="235"/>
      <c r="J41" s="6"/>
      <c r="K41" s="51">
        <f t="shared" si="4"/>
        <v>0</v>
      </c>
      <c r="L41" s="143">
        <f t="shared" si="5"/>
        <v>0</v>
      </c>
    </row>
    <row r="42" spans="1:12" customFormat="1" ht="12.5" x14ac:dyDescent="0.25">
      <c r="A42" s="304"/>
      <c r="B42" s="40"/>
      <c r="C42" s="183" t="str">
        <f t="shared" si="0"/>
        <v>FC</v>
      </c>
      <c r="D42" s="49"/>
      <c r="E42" s="6"/>
      <c r="F42" s="36">
        <f t="shared" si="1"/>
        <v>0</v>
      </c>
      <c r="G42" s="37">
        <f t="shared" si="2"/>
        <v>0.1</v>
      </c>
      <c r="H42" s="51">
        <f t="shared" si="3"/>
        <v>0</v>
      </c>
      <c r="I42" s="29"/>
      <c r="J42" s="6"/>
      <c r="K42" s="51">
        <f t="shared" si="4"/>
        <v>0</v>
      </c>
      <c r="L42" s="143">
        <f t="shared" si="5"/>
        <v>0</v>
      </c>
    </row>
    <row r="43" spans="1:12" customFormat="1" ht="12.5" x14ac:dyDescent="0.25">
      <c r="A43" s="304"/>
      <c r="B43" s="187"/>
      <c r="C43" s="183" t="str">
        <f t="shared" si="0"/>
        <v>FC</v>
      </c>
      <c r="D43" s="49"/>
      <c r="E43" s="6"/>
      <c r="F43" s="36">
        <f t="shared" si="1"/>
        <v>0</v>
      </c>
      <c r="G43" s="37">
        <f t="shared" si="2"/>
        <v>0.1</v>
      </c>
      <c r="H43" s="51">
        <f t="shared" si="3"/>
        <v>0</v>
      </c>
      <c r="I43" s="29"/>
      <c r="J43" s="6"/>
      <c r="K43" s="51">
        <f t="shared" si="4"/>
        <v>0</v>
      </c>
      <c r="L43" s="143">
        <f t="shared" si="5"/>
        <v>0</v>
      </c>
    </row>
    <row r="44" spans="1:12" customFormat="1" ht="13" x14ac:dyDescent="0.3">
      <c r="A44" s="189"/>
      <c r="B44" s="191" t="s">
        <v>120</v>
      </c>
      <c r="C44" s="314"/>
      <c r="D44" s="315"/>
      <c r="E44" s="313"/>
      <c r="F44" s="316"/>
      <c r="G44" s="317"/>
      <c r="H44" s="320"/>
      <c r="I44" s="319"/>
      <c r="J44" s="313"/>
      <c r="K44" s="320"/>
      <c r="L44" s="321"/>
    </row>
    <row r="45" spans="1:12" customFormat="1" ht="12.5" x14ac:dyDescent="0.25">
      <c r="A45" s="304"/>
      <c r="B45" s="40" t="s">
        <v>156</v>
      </c>
      <c r="C45" s="183" t="str">
        <f t="shared" si="0"/>
        <v>FC</v>
      </c>
      <c r="D45" s="49"/>
      <c r="E45" s="6"/>
      <c r="F45" s="36">
        <f t="shared" si="1"/>
        <v>0</v>
      </c>
      <c r="G45" s="37">
        <f t="shared" si="2"/>
        <v>0.1</v>
      </c>
      <c r="H45" s="51">
        <f t="shared" si="3"/>
        <v>0</v>
      </c>
      <c r="I45" s="29"/>
      <c r="J45" s="6"/>
      <c r="K45" s="51">
        <f t="shared" si="4"/>
        <v>0</v>
      </c>
      <c r="L45" s="143">
        <f t="shared" si="5"/>
        <v>0</v>
      </c>
    </row>
    <row r="46" spans="1:12" customFormat="1" ht="12.5" x14ac:dyDescent="0.25">
      <c r="A46" s="310"/>
      <c r="B46" s="40" t="s">
        <v>157</v>
      </c>
      <c r="C46" s="183" t="str">
        <f t="shared" si="0"/>
        <v>FC</v>
      </c>
      <c r="D46" s="49"/>
      <c r="E46" s="6"/>
      <c r="F46" s="36">
        <f>D46*E46</f>
        <v>0</v>
      </c>
      <c r="G46" s="37">
        <f t="shared" si="2"/>
        <v>0.1</v>
      </c>
      <c r="H46" s="51">
        <f>IF(G46&lt;&gt;0,F46/G46,0)</f>
        <v>0</v>
      </c>
      <c r="I46" s="29"/>
      <c r="J46" s="6"/>
      <c r="K46" s="51">
        <f>I46*J46</f>
        <v>0</v>
      </c>
      <c r="L46" s="143">
        <f t="shared" si="5"/>
        <v>0</v>
      </c>
    </row>
    <row r="47" spans="1:12" customFormat="1" ht="11.5" customHeight="1" x14ac:dyDescent="0.25">
      <c r="A47" s="310"/>
      <c r="B47" s="40" t="s">
        <v>154</v>
      </c>
      <c r="C47" s="183" t="str">
        <f t="shared" si="0"/>
        <v>FC</v>
      </c>
      <c r="D47" s="49"/>
      <c r="E47" s="6"/>
      <c r="F47" s="36">
        <f t="shared" si="1"/>
        <v>0</v>
      </c>
      <c r="G47" s="37">
        <f t="shared" si="2"/>
        <v>0.1</v>
      </c>
      <c r="H47" s="51">
        <f t="shared" si="3"/>
        <v>0</v>
      </c>
      <c r="I47" s="29"/>
      <c r="J47" s="6"/>
      <c r="K47" s="51">
        <f t="shared" si="4"/>
        <v>0</v>
      </c>
      <c r="L47" s="143">
        <f t="shared" si="5"/>
        <v>0</v>
      </c>
    </row>
    <row r="48" spans="1:12" customFormat="1" ht="11.5" customHeight="1" x14ac:dyDescent="0.25">
      <c r="A48" s="310"/>
      <c r="B48" s="40" t="s">
        <v>121</v>
      </c>
      <c r="C48" s="183" t="str">
        <f t="shared" si="0"/>
        <v>FC</v>
      </c>
      <c r="D48" s="53"/>
      <c r="E48" s="6"/>
      <c r="F48" s="36">
        <f t="shared" si="1"/>
        <v>0</v>
      </c>
      <c r="G48" s="37">
        <f t="shared" si="2"/>
        <v>0.1</v>
      </c>
      <c r="H48" s="51">
        <f t="shared" si="3"/>
        <v>0</v>
      </c>
      <c r="I48" s="29"/>
      <c r="J48" s="6"/>
      <c r="K48" s="51">
        <f t="shared" si="4"/>
        <v>0</v>
      </c>
      <c r="L48" s="143">
        <f t="shared" si="5"/>
        <v>0</v>
      </c>
    </row>
    <row r="49" spans="1:12" customFormat="1" ht="13" thickBot="1" x14ac:dyDescent="0.3">
      <c r="A49" s="311"/>
      <c r="B49" s="312"/>
      <c r="C49" s="183" t="str">
        <f t="shared" si="0"/>
        <v>FC</v>
      </c>
      <c r="D49" s="53"/>
      <c r="E49" s="13"/>
      <c r="F49" s="36">
        <f t="shared" si="1"/>
        <v>0</v>
      </c>
      <c r="G49" s="37">
        <f t="shared" si="2"/>
        <v>0.1</v>
      </c>
      <c r="H49" s="51">
        <f t="shared" si="3"/>
        <v>0</v>
      </c>
      <c r="I49" s="29"/>
      <c r="J49" s="6"/>
      <c r="K49" s="51">
        <f t="shared" si="4"/>
        <v>0</v>
      </c>
      <c r="L49" s="143">
        <f t="shared" si="5"/>
        <v>0</v>
      </c>
    </row>
    <row r="50" spans="1:12" customFormat="1" ht="13.5" thickBot="1" x14ac:dyDescent="0.35">
      <c r="A50" s="284"/>
      <c r="B50" s="190" t="str">
        <f>+"SUB-TOTAL:  "&amp;A15</f>
        <v>SUB-TOTAL:  G3.3</v>
      </c>
      <c r="C50" s="185"/>
      <c r="D50" s="80"/>
      <c r="E50" s="81">
        <f>SUM(E15:E49)</f>
        <v>0</v>
      </c>
      <c r="F50" s="81">
        <f>SUM(F15:F49)</f>
        <v>0</v>
      </c>
      <c r="G50" s="82">
        <f>$B$8</f>
        <v>0.1</v>
      </c>
      <c r="H50" s="141">
        <f>SUM(H15:H49)</f>
        <v>0</v>
      </c>
      <c r="I50" s="142"/>
      <c r="J50" s="81"/>
      <c r="K50" s="141">
        <f>SUM(K15:K49)</f>
        <v>0</v>
      </c>
      <c r="L50" s="137">
        <f>SUM(L15:L49)</f>
        <v>0</v>
      </c>
    </row>
    <row r="51" spans="1:12" customFormat="1" ht="13" x14ac:dyDescent="0.3">
      <c r="A51" s="1"/>
      <c r="B51" s="1"/>
      <c r="C51" s="4"/>
      <c r="D51" s="31"/>
      <c r="E51" s="33"/>
      <c r="F51" s="33"/>
      <c r="G51" s="1"/>
      <c r="H51" s="25"/>
      <c r="I51" s="31"/>
      <c r="J51" s="33"/>
      <c r="K51" s="34"/>
      <c r="L51" s="34"/>
    </row>
    <row r="52" spans="1:12" ht="10.5" x14ac:dyDescent="0.25">
      <c r="D52" s="275"/>
      <c r="E52" s="276"/>
      <c r="F52" s="277"/>
      <c r="H52" s="26"/>
      <c r="I52" s="278"/>
      <c r="J52" s="276"/>
      <c r="K52" s="35"/>
      <c r="L52" s="35"/>
    </row>
    <row r="53" spans="1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1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1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1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1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ht="10.5" x14ac:dyDescent="0.25">
      <c r="D103" s="275"/>
      <c r="E103" s="276"/>
      <c r="F103" s="277"/>
      <c r="H103" s="26"/>
      <c r="I103" s="278"/>
      <c r="J103" s="276"/>
      <c r="K103" s="35"/>
      <c r="L103" s="35"/>
    </row>
    <row r="104" spans="4:12" ht="10.5" x14ac:dyDescent="0.25">
      <c r="D104" s="275"/>
      <c r="E104" s="276"/>
      <c r="F104" s="277"/>
      <c r="H104" s="26"/>
      <c r="I104" s="278"/>
      <c r="J104" s="276"/>
      <c r="K104" s="35"/>
      <c r="L104" s="35"/>
    </row>
    <row r="105" spans="4:12" ht="10.5" x14ac:dyDescent="0.25">
      <c r="D105" s="275"/>
      <c r="E105" s="276"/>
      <c r="F105" s="277"/>
      <c r="H105" s="26"/>
      <c r="I105" s="278"/>
      <c r="J105" s="276"/>
      <c r="K105" s="35"/>
      <c r="L105" s="35"/>
    </row>
    <row r="106" spans="4:12" ht="10.5" x14ac:dyDescent="0.25">
      <c r="D106" s="275"/>
      <c r="E106" s="276"/>
      <c r="F106" s="277"/>
      <c r="H106" s="26"/>
      <c r="I106" s="278"/>
      <c r="J106" s="276"/>
      <c r="K106" s="35"/>
      <c r="L106" s="35"/>
    </row>
    <row r="107" spans="4:12" ht="10.5" x14ac:dyDescent="0.25">
      <c r="D107" s="275"/>
      <c r="E107" s="276"/>
      <c r="F107" s="277"/>
      <c r="H107" s="26"/>
      <c r="I107" s="278"/>
      <c r="J107" s="276"/>
      <c r="K107" s="35"/>
      <c r="L107" s="35"/>
    </row>
    <row r="108" spans="4:12" ht="10.5" x14ac:dyDescent="0.25">
      <c r="D108" s="275"/>
      <c r="E108" s="276"/>
      <c r="F108" s="277"/>
      <c r="H108" s="26"/>
      <c r="I108" s="278"/>
      <c r="J108" s="276"/>
      <c r="K108" s="35"/>
      <c r="L108" s="35"/>
    </row>
    <row r="109" spans="4:12" ht="10.5" x14ac:dyDescent="0.25">
      <c r="D109" s="275"/>
      <c r="E109" s="276"/>
      <c r="F109" s="277"/>
      <c r="H109" s="26"/>
      <c r="I109" s="278"/>
      <c r="J109" s="276"/>
      <c r="K109" s="35"/>
      <c r="L109" s="35"/>
    </row>
    <row r="110" spans="4:12" ht="10.5" x14ac:dyDescent="0.25">
      <c r="D110" s="275"/>
      <c r="E110" s="276"/>
      <c r="F110" s="277"/>
      <c r="H110" s="26"/>
      <c r="I110" s="278"/>
      <c r="J110" s="276"/>
      <c r="K110" s="35"/>
      <c r="L110" s="35"/>
    </row>
    <row r="111" spans="4:12" x14ac:dyDescent="0.2">
      <c r="E111" s="279"/>
      <c r="F111" s="280"/>
    </row>
    <row r="112" spans="4:12" x14ac:dyDescent="0.2">
      <c r="E112" s="279"/>
      <c r="F112" s="280"/>
    </row>
    <row r="113" spans="5:6" x14ac:dyDescent="0.2">
      <c r="E113" s="279"/>
      <c r="F113" s="280"/>
    </row>
  </sheetData>
  <sheetProtection formatColumns="0" formatRows="0" selectLockedCells="1"/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2D3B-A2EB-4CED-B821-F0FDDC3AE8B9}">
  <sheetPr>
    <tabColor rgb="FF00B050"/>
  </sheetPr>
  <dimension ref="A1:L114"/>
  <sheetViews>
    <sheetView showGridLines="0" zoomScale="90" zoomScaleNormal="9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102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58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125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4.5" customHeight="1" x14ac:dyDescent="0.2">
      <c r="A12" s="347" t="s">
        <v>33</v>
      </c>
      <c r="B12" s="344" t="s">
        <v>104</v>
      </c>
      <c r="C12" s="399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400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401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294" t="str">
        <f>B5</f>
        <v>G3.4</v>
      </c>
      <c r="B15" s="295" t="str">
        <f>B6</f>
        <v xml:space="preserve">Upington Airport </v>
      </c>
      <c r="C15" s="293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25" x14ac:dyDescent="0.3">
      <c r="A16" s="19"/>
      <c r="B16" s="186" t="s">
        <v>105</v>
      </c>
      <c r="C16" s="184"/>
      <c r="D16" s="283"/>
      <c r="E16" s="17"/>
      <c r="F16" s="17"/>
      <c r="G16" s="18"/>
      <c r="H16" s="23"/>
      <c r="I16" s="28"/>
      <c r="J16" s="17"/>
      <c r="K16" s="23"/>
      <c r="L16" s="27"/>
    </row>
    <row r="17" spans="1:12" customFormat="1" ht="13" x14ac:dyDescent="0.3">
      <c r="A17" s="282"/>
      <c r="B17" s="187"/>
      <c r="C17" s="183"/>
      <c r="D17" s="49"/>
      <c r="E17" s="6"/>
      <c r="F17" s="6"/>
      <c r="G17" s="324"/>
      <c r="H17" s="325"/>
      <c r="I17" s="29"/>
      <c r="J17" s="6"/>
      <c r="K17" s="325"/>
      <c r="L17" s="326"/>
    </row>
    <row r="18" spans="1:12" customFormat="1" ht="13" x14ac:dyDescent="0.3">
      <c r="A18" s="182"/>
      <c r="B18" s="191" t="s">
        <v>106</v>
      </c>
      <c r="C18" s="184"/>
      <c r="D18" s="283"/>
      <c r="E18" s="17"/>
      <c r="F18" s="17"/>
      <c r="G18" s="18"/>
      <c r="H18" s="23"/>
      <c r="I18" s="28"/>
      <c r="J18" s="17"/>
      <c r="K18" s="23"/>
      <c r="L18" s="27"/>
    </row>
    <row r="19" spans="1:12" customFormat="1" ht="12.5" x14ac:dyDescent="0.25">
      <c r="A19" s="10"/>
      <c r="B19" s="40" t="s">
        <v>162</v>
      </c>
      <c r="C19" s="183" t="str">
        <f t="shared" ref="C19:C50" si="0">$B$7</f>
        <v>FC</v>
      </c>
      <c r="D19" s="237">
        <v>14716</v>
      </c>
      <c r="E19" s="6"/>
      <c r="F19" s="36">
        <f t="shared" ref="F19:F50" si="1">D19*E19</f>
        <v>0</v>
      </c>
      <c r="G19" s="37">
        <f t="shared" ref="G19:G50" si="2">$B$8</f>
        <v>0.1</v>
      </c>
      <c r="H19" s="51">
        <f t="shared" ref="H19:H50" si="3">IF(G19&lt;&gt;0,F19/G19,0)</f>
        <v>0</v>
      </c>
      <c r="I19" s="237">
        <v>14716</v>
      </c>
      <c r="J19" s="6"/>
      <c r="K19" s="51">
        <f t="shared" ref="K19:K50" si="4">I19*J19</f>
        <v>0</v>
      </c>
      <c r="L19" s="143">
        <f t="shared" ref="L19:L50" si="5">IF(OR(J19&gt;0,H19&gt;0),H19+K19,0)</f>
        <v>0</v>
      </c>
    </row>
    <row r="20" spans="1:12" customFormat="1" ht="12.5" x14ac:dyDescent="0.25">
      <c r="A20" s="10"/>
      <c r="B20" s="40" t="s">
        <v>107</v>
      </c>
      <c r="C20" s="183" t="str">
        <f t="shared" si="0"/>
        <v>FC</v>
      </c>
      <c r="D20" s="237">
        <v>3578</v>
      </c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237">
        <v>3578</v>
      </c>
      <c r="J20" s="6"/>
      <c r="K20" s="51">
        <f t="shared" si="4"/>
        <v>0</v>
      </c>
      <c r="L20" s="143">
        <f t="shared" si="5"/>
        <v>0</v>
      </c>
    </row>
    <row r="21" spans="1:12" customFormat="1" ht="12.5" x14ac:dyDescent="0.25">
      <c r="A21" s="10"/>
      <c r="B21" s="40" t="s">
        <v>108</v>
      </c>
      <c r="C21" s="183" t="str">
        <f t="shared" si="0"/>
        <v>FC</v>
      </c>
      <c r="D21" s="237">
        <v>7358</v>
      </c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37">
        <v>7358</v>
      </c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40" t="s">
        <v>126</v>
      </c>
      <c r="C22" s="183" t="str">
        <f t="shared" si="0"/>
        <v>FC</v>
      </c>
      <c r="D22" s="49">
        <v>17</v>
      </c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49">
        <v>17</v>
      </c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304"/>
      <c r="B23" s="40" t="s">
        <v>127</v>
      </c>
      <c r="C23" s="183" t="str">
        <f t="shared" si="0"/>
        <v>FC</v>
      </c>
      <c r="D23" s="237">
        <v>3578</v>
      </c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38">
        <v>3578</v>
      </c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304"/>
      <c r="B24" s="40" t="s">
        <v>163</v>
      </c>
      <c r="C24" s="183" t="str">
        <f t="shared" si="0"/>
        <v>FC</v>
      </c>
      <c r="D24" s="237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38"/>
      <c r="J24" s="6"/>
      <c r="K24" s="51">
        <f t="shared" si="4"/>
        <v>0</v>
      </c>
      <c r="L24" s="143">
        <f t="shared" si="5"/>
        <v>0</v>
      </c>
    </row>
    <row r="25" spans="1:12" customFormat="1" ht="12.5" x14ac:dyDescent="0.25">
      <c r="A25" s="304"/>
      <c r="B25" s="40"/>
      <c r="C25" s="183"/>
      <c r="D25" s="49"/>
      <c r="E25" s="6"/>
      <c r="F25" s="36"/>
      <c r="G25" s="37"/>
      <c r="H25" s="51"/>
      <c r="I25" s="29"/>
      <c r="J25" s="6"/>
      <c r="K25" s="51"/>
      <c r="L25" s="143"/>
    </row>
    <row r="26" spans="1:12" customFormat="1" ht="13" x14ac:dyDescent="0.3">
      <c r="A26" s="189"/>
      <c r="B26" s="191" t="s">
        <v>111</v>
      </c>
      <c r="C26" s="184"/>
      <c r="D26" s="283"/>
      <c r="E26" s="313"/>
      <c r="F26" s="17"/>
      <c r="G26" s="18"/>
      <c r="H26" s="23"/>
      <c r="I26" s="28"/>
      <c r="J26" s="17"/>
      <c r="K26" s="23"/>
      <c r="L26" s="27"/>
    </row>
    <row r="27" spans="1:12" customFormat="1" ht="12.5" x14ac:dyDescent="0.25">
      <c r="A27" s="304"/>
      <c r="B27" s="40" t="s">
        <v>112</v>
      </c>
      <c r="C27" s="183" t="str">
        <f t="shared" si="0"/>
        <v>FC</v>
      </c>
      <c r="D27" s="237">
        <v>3578</v>
      </c>
      <c r="E27" s="6"/>
      <c r="F27" s="36">
        <f>D27*E27</f>
        <v>0</v>
      </c>
      <c r="G27" s="37">
        <f t="shared" si="2"/>
        <v>0.1</v>
      </c>
      <c r="H27" s="51">
        <f t="shared" si="3"/>
        <v>0</v>
      </c>
      <c r="I27" s="237">
        <v>3578</v>
      </c>
      <c r="J27" s="6"/>
      <c r="K27" s="51">
        <f t="shared" si="4"/>
        <v>0</v>
      </c>
      <c r="L27" s="143">
        <f t="shared" si="5"/>
        <v>0</v>
      </c>
    </row>
    <row r="28" spans="1:12" customFormat="1" ht="12.5" x14ac:dyDescent="0.25">
      <c r="A28" s="304"/>
      <c r="B28" s="40" t="s">
        <v>113</v>
      </c>
      <c r="C28" s="183" t="str">
        <f t="shared" si="0"/>
        <v>FC</v>
      </c>
      <c r="D28" s="237">
        <v>3578</v>
      </c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37">
        <v>3578</v>
      </c>
      <c r="J28" s="6"/>
      <c r="K28" s="51">
        <f t="shared" si="4"/>
        <v>0</v>
      </c>
      <c r="L28" s="143">
        <f t="shared" si="5"/>
        <v>0</v>
      </c>
    </row>
    <row r="29" spans="1:12" customFormat="1" ht="12.5" x14ac:dyDescent="0.25">
      <c r="A29" s="304"/>
      <c r="B29" s="40" t="s">
        <v>128</v>
      </c>
      <c r="C29" s="183" t="str">
        <f t="shared" si="0"/>
        <v>FC</v>
      </c>
      <c r="D29" s="49">
        <v>190</v>
      </c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>
        <v>190</v>
      </c>
      <c r="J29" s="6"/>
      <c r="K29" s="51">
        <f t="shared" si="4"/>
        <v>0</v>
      </c>
      <c r="L29" s="143">
        <f t="shared" si="5"/>
        <v>0</v>
      </c>
    </row>
    <row r="30" spans="1:12" customFormat="1" ht="12.5" x14ac:dyDescent="0.25">
      <c r="A30" s="304"/>
      <c r="B30" s="40"/>
      <c r="C30" s="183"/>
      <c r="D30" s="49"/>
      <c r="E30" s="6"/>
      <c r="F30" s="36"/>
      <c r="G30" s="37"/>
      <c r="H30" s="51"/>
      <c r="I30" s="29"/>
      <c r="J30" s="6"/>
      <c r="K30" s="51"/>
      <c r="L30" s="143"/>
    </row>
    <row r="31" spans="1:12" customFormat="1" ht="13" x14ac:dyDescent="0.3">
      <c r="A31" s="189"/>
      <c r="B31" s="191" t="s">
        <v>114</v>
      </c>
      <c r="C31" s="184"/>
      <c r="D31" s="283"/>
      <c r="E31" s="313"/>
      <c r="F31" s="17"/>
      <c r="G31" s="18"/>
      <c r="H31" s="23"/>
      <c r="I31" s="28"/>
      <c r="J31" s="17"/>
      <c r="K31" s="23"/>
      <c r="L31" s="27"/>
    </row>
    <row r="32" spans="1:12" customFormat="1" ht="12.5" x14ac:dyDescent="0.25">
      <c r="A32" s="304"/>
      <c r="B32" s="40" t="s">
        <v>115</v>
      </c>
      <c r="C32" s="183" t="str">
        <f t="shared" si="0"/>
        <v>FC</v>
      </c>
      <c r="D32" s="49">
        <v>48</v>
      </c>
      <c r="E32" s="6"/>
      <c r="F32" s="36">
        <f t="shared" ref="F32" si="6">D32*E32</f>
        <v>0</v>
      </c>
      <c r="G32" s="37">
        <f t="shared" si="2"/>
        <v>0.1</v>
      </c>
      <c r="H32" s="51">
        <f t="shared" ref="H32" si="7">IF(G32&lt;&gt;0,F32/G32,0)</f>
        <v>0</v>
      </c>
      <c r="I32" s="29">
        <v>48</v>
      </c>
      <c r="J32" s="6"/>
      <c r="K32" s="51">
        <f t="shared" ref="K32" si="8">I32*J32</f>
        <v>0</v>
      </c>
      <c r="L32" s="143">
        <f t="shared" ref="L32" si="9">IF(OR(J32&gt;0,H32&gt;0),H32+K32,0)</f>
        <v>0</v>
      </c>
    </row>
    <row r="33" spans="1:12" customFormat="1" ht="12.5" x14ac:dyDescent="0.25">
      <c r="A33" s="304"/>
      <c r="B33" s="40"/>
      <c r="C33" s="183"/>
      <c r="D33" s="49"/>
      <c r="E33" s="6"/>
      <c r="F33" s="36"/>
      <c r="G33" s="37"/>
      <c r="H33" s="51"/>
      <c r="I33" s="29"/>
      <c r="J33" s="6"/>
      <c r="K33" s="51"/>
      <c r="L33" s="143"/>
    </row>
    <row r="34" spans="1:12" customFormat="1" ht="12.5" x14ac:dyDescent="0.25">
      <c r="A34" s="304"/>
      <c r="B34" s="40"/>
      <c r="C34" s="183" t="str">
        <f t="shared" si="0"/>
        <v>FC</v>
      </c>
      <c r="D34" s="49"/>
      <c r="E34" s="6"/>
      <c r="F34" s="36">
        <f t="shared" ref="F34" si="10">D34*E34</f>
        <v>0</v>
      </c>
      <c r="G34" s="37">
        <f t="shared" si="2"/>
        <v>0.1</v>
      </c>
      <c r="H34" s="51">
        <f t="shared" ref="H34" si="11">IF(G34&lt;&gt;0,F34/G34,0)</f>
        <v>0</v>
      </c>
      <c r="I34" s="29"/>
      <c r="J34" s="6"/>
      <c r="K34" s="51">
        <f t="shared" ref="K34" si="12">I34*J34</f>
        <v>0</v>
      </c>
      <c r="L34" s="143">
        <f t="shared" ref="L34" si="13">IF(OR(J34&gt;0,H34&gt;0),H34+K34,0)</f>
        <v>0</v>
      </c>
    </row>
    <row r="35" spans="1:12" customFormat="1" ht="13" x14ac:dyDescent="0.3">
      <c r="A35" s="189"/>
      <c r="B35" s="191" t="s">
        <v>116</v>
      </c>
      <c r="C35" s="184"/>
      <c r="D35" s="283"/>
      <c r="E35" s="313"/>
      <c r="F35" s="17"/>
      <c r="G35" s="18"/>
      <c r="H35" s="23"/>
      <c r="I35" s="28"/>
      <c r="J35" s="17"/>
      <c r="K35" s="23"/>
      <c r="L35" s="27"/>
    </row>
    <row r="36" spans="1:12" customFormat="1" ht="12.5" x14ac:dyDescent="0.25">
      <c r="A36" s="304"/>
      <c r="B36" s="40" t="s">
        <v>117</v>
      </c>
      <c r="C36" s="183" t="str">
        <f t="shared" si="0"/>
        <v>FC</v>
      </c>
      <c r="D36" s="49">
        <v>4</v>
      </c>
      <c r="E36" s="6"/>
      <c r="F36" s="36">
        <f t="shared" ref="F36" si="14">D36*E36</f>
        <v>0</v>
      </c>
      <c r="G36" s="37">
        <f t="shared" si="2"/>
        <v>0.1</v>
      </c>
      <c r="H36" s="51">
        <f t="shared" ref="H36" si="15">IF(G36&lt;&gt;0,F36/G36,0)</f>
        <v>0</v>
      </c>
      <c r="I36" s="29">
        <v>4</v>
      </c>
      <c r="J36" s="6"/>
      <c r="K36" s="51">
        <f t="shared" ref="K36" si="16">I36*J36</f>
        <v>0</v>
      </c>
      <c r="L36" s="143">
        <f t="shared" ref="L36" si="17">IF(OR(J36&gt;0,H36&gt;0),H36+K36,0)</f>
        <v>0</v>
      </c>
    </row>
    <row r="37" spans="1:12" customFormat="1" ht="12.5" x14ac:dyDescent="0.25">
      <c r="A37" s="304"/>
      <c r="B37" s="40" t="s">
        <v>118</v>
      </c>
      <c r="C37" s="183" t="str">
        <f t="shared" si="0"/>
        <v>FC</v>
      </c>
      <c r="D37" s="49">
        <v>4</v>
      </c>
      <c r="E37" s="6"/>
      <c r="F37" s="36">
        <f>D37*E37</f>
        <v>0</v>
      </c>
      <c r="G37" s="37">
        <f t="shared" si="2"/>
        <v>0.1</v>
      </c>
      <c r="H37" s="51">
        <f t="shared" si="3"/>
        <v>0</v>
      </c>
      <c r="I37" s="29">
        <v>4</v>
      </c>
      <c r="J37" s="6"/>
      <c r="K37" s="51">
        <f t="shared" si="4"/>
        <v>0</v>
      </c>
      <c r="L37" s="143">
        <f t="shared" si="5"/>
        <v>0</v>
      </c>
    </row>
    <row r="38" spans="1:12" customFormat="1" ht="15" customHeight="1" x14ac:dyDescent="0.25">
      <c r="A38" s="304"/>
      <c r="B38" s="306" t="s">
        <v>119</v>
      </c>
      <c r="C38" s="183" t="str">
        <f t="shared" si="0"/>
        <v>FC</v>
      </c>
      <c r="D38" s="49">
        <v>4</v>
      </c>
      <c r="E38" s="6"/>
      <c r="F38" s="36">
        <f>D38*E38</f>
        <v>0</v>
      </c>
      <c r="G38" s="37">
        <f t="shared" si="2"/>
        <v>0.1</v>
      </c>
      <c r="H38" s="51">
        <f t="shared" si="3"/>
        <v>0</v>
      </c>
      <c r="I38" s="29">
        <v>4</v>
      </c>
      <c r="J38" s="6"/>
      <c r="K38" s="51">
        <f t="shared" si="4"/>
        <v>0</v>
      </c>
      <c r="L38" s="143">
        <f t="shared" si="5"/>
        <v>0</v>
      </c>
    </row>
    <row r="39" spans="1:12" customFormat="1" ht="12.5" x14ac:dyDescent="0.25">
      <c r="A39" s="304"/>
      <c r="B39" s="307" t="s">
        <v>164</v>
      </c>
      <c r="C39" s="183" t="str">
        <f t="shared" si="0"/>
        <v>FC</v>
      </c>
      <c r="D39" s="234">
        <v>48</v>
      </c>
      <c r="E39" s="6"/>
      <c r="F39" s="36">
        <f>D39*E39</f>
        <v>0</v>
      </c>
      <c r="G39" s="37">
        <f t="shared" si="2"/>
        <v>0.1</v>
      </c>
      <c r="H39" s="51">
        <f t="shared" si="3"/>
        <v>0</v>
      </c>
      <c r="I39" s="235">
        <v>48</v>
      </c>
      <c r="J39" s="6"/>
      <c r="K39" s="51">
        <f t="shared" si="4"/>
        <v>0</v>
      </c>
      <c r="L39" s="143">
        <f t="shared" si="5"/>
        <v>0</v>
      </c>
    </row>
    <row r="40" spans="1:12" customFormat="1" ht="12.5" x14ac:dyDescent="0.25">
      <c r="A40" s="304"/>
      <c r="B40" s="306" t="s">
        <v>129</v>
      </c>
      <c r="C40" s="183" t="str">
        <f t="shared" si="0"/>
        <v>FC</v>
      </c>
      <c r="D40" s="234"/>
      <c r="E40" s="6"/>
      <c r="F40" s="36">
        <f t="shared" si="1"/>
        <v>0</v>
      </c>
      <c r="G40" s="37">
        <f t="shared" si="2"/>
        <v>0.1</v>
      </c>
      <c r="H40" s="51">
        <f t="shared" si="3"/>
        <v>0</v>
      </c>
      <c r="I40" s="235"/>
      <c r="J40" s="6"/>
      <c r="K40" s="51">
        <f t="shared" si="4"/>
        <v>0</v>
      </c>
      <c r="L40" s="143">
        <f t="shared" si="5"/>
        <v>0</v>
      </c>
    </row>
    <row r="41" spans="1:12" customFormat="1" ht="12.5" x14ac:dyDescent="0.25">
      <c r="A41" s="304"/>
      <c r="B41" s="309" t="s">
        <v>165</v>
      </c>
      <c r="C41" s="183" t="str">
        <f t="shared" si="0"/>
        <v>FC</v>
      </c>
      <c r="D41" s="234"/>
      <c r="E41" s="6"/>
      <c r="F41" s="36">
        <f t="shared" si="1"/>
        <v>0</v>
      </c>
      <c r="G41" s="37">
        <f t="shared" si="2"/>
        <v>0.1</v>
      </c>
      <c r="H41" s="51">
        <f t="shared" si="3"/>
        <v>0</v>
      </c>
      <c r="I41" s="235"/>
      <c r="J41" s="6"/>
      <c r="K41" s="51">
        <f t="shared" si="4"/>
        <v>0</v>
      </c>
      <c r="L41" s="143">
        <f t="shared" si="5"/>
        <v>0</v>
      </c>
    </row>
    <row r="42" spans="1:12" customFormat="1" ht="12.5" x14ac:dyDescent="0.25">
      <c r="A42" s="304"/>
      <c r="B42" s="40"/>
      <c r="C42" s="183" t="str">
        <f t="shared" si="0"/>
        <v>FC</v>
      </c>
      <c r="D42" s="234"/>
      <c r="E42" s="6"/>
      <c r="F42" s="36">
        <f t="shared" si="1"/>
        <v>0</v>
      </c>
      <c r="G42" s="37">
        <f t="shared" si="2"/>
        <v>0.1</v>
      </c>
      <c r="H42" s="51">
        <f t="shared" si="3"/>
        <v>0</v>
      </c>
      <c r="I42" s="235"/>
      <c r="J42" s="6"/>
      <c r="K42" s="51">
        <f t="shared" si="4"/>
        <v>0</v>
      </c>
      <c r="L42" s="143">
        <f t="shared" si="5"/>
        <v>0</v>
      </c>
    </row>
    <row r="43" spans="1:12" customFormat="1" ht="12.5" x14ac:dyDescent="0.25">
      <c r="A43" s="304"/>
      <c r="B43" s="40"/>
      <c r="C43" s="183" t="str">
        <f t="shared" si="0"/>
        <v>FC</v>
      </c>
      <c r="D43" s="49"/>
      <c r="E43" s="6"/>
      <c r="F43" s="36">
        <f t="shared" si="1"/>
        <v>0</v>
      </c>
      <c r="G43" s="37">
        <f t="shared" si="2"/>
        <v>0.1</v>
      </c>
      <c r="H43" s="51">
        <f t="shared" si="3"/>
        <v>0</v>
      </c>
      <c r="I43" s="29"/>
      <c r="J43" s="6"/>
      <c r="K43" s="51">
        <f t="shared" si="4"/>
        <v>0</v>
      </c>
      <c r="L43" s="143">
        <f t="shared" si="5"/>
        <v>0</v>
      </c>
    </row>
    <row r="44" spans="1:12" customFormat="1" ht="12.5" x14ac:dyDescent="0.25">
      <c r="A44" s="304"/>
      <c r="B44" s="187"/>
      <c r="C44" s="183" t="str">
        <f t="shared" si="0"/>
        <v>FC</v>
      </c>
      <c r="D44" s="49"/>
      <c r="E44" s="6"/>
      <c r="F44" s="36">
        <f t="shared" si="1"/>
        <v>0</v>
      </c>
      <c r="G44" s="37">
        <f t="shared" si="2"/>
        <v>0.1</v>
      </c>
      <c r="H44" s="51">
        <f t="shared" si="3"/>
        <v>0</v>
      </c>
      <c r="I44" s="29"/>
      <c r="J44" s="6"/>
      <c r="K44" s="51">
        <f t="shared" si="4"/>
        <v>0</v>
      </c>
      <c r="L44" s="143">
        <f t="shared" si="5"/>
        <v>0</v>
      </c>
    </row>
    <row r="45" spans="1:12" customFormat="1" ht="13" x14ac:dyDescent="0.3">
      <c r="A45" s="189"/>
      <c r="B45" s="236" t="s">
        <v>120</v>
      </c>
      <c r="C45" s="314"/>
      <c r="D45" s="315"/>
      <c r="E45" s="313"/>
      <c r="F45" s="316"/>
      <c r="G45" s="317"/>
      <c r="H45" s="320"/>
      <c r="I45" s="319"/>
      <c r="J45" s="313"/>
      <c r="K45" s="320"/>
      <c r="L45" s="321"/>
    </row>
    <row r="46" spans="1:12" customFormat="1" ht="12.5" x14ac:dyDescent="0.25">
      <c r="A46" s="310"/>
      <c r="B46" s="40" t="s">
        <v>156</v>
      </c>
      <c r="C46" s="183" t="str">
        <f t="shared" si="0"/>
        <v>FC</v>
      </c>
      <c r="D46" s="49"/>
      <c r="E46" s="6"/>
      <c r="F46" s="36">
        <f t="shared" si="1"/>
        <v>0</v>
      </c>
      <c r="G46" s="37">
        <f t="shared" si="2"/>
        <v>0.1</v>
      </c>
      <c r="H46" s="51">
        <f t="shared" si="3"/>
        <v>0</v>
      </c>
      <c r="I46" s="29"/>
      <c r="J46" s="6"/>
      <c r="K46" s="51">
        <f t="shared" si="4"/>
        <v>0</v>
      </c>
      <c r="L46" s="143">
        <f t="shared" si="5"/>
        <v>0</v>
      </c>
    </row>
    <row r="47" spans="1:12" customFormat="1" ht="12.5" x14ac:dyDescent="0.25">
      <c r="A47" s="310"/>
      <c r="B47" s="40" t="s">
        <v>157</v>
      </c>
      <c r="C47" s="183" t="str">
        <f t="shared" si="0"/>
        <v>FC</v>
      </c>
      <c r="D47" s="49"/>
      <c r="E47" s="6"/>
      <c r="F47" s="36">
        <f>D47*E47</f>
        <v>0</v>
      </c>
      <c r="G47" s="37">
        <f t="shared" si="2"/>
        <v>0.1</v>
      </c>
      <c r="H47" s="51">
        <f>IF(G47&lt;&gt;0,F47/G47,0)</f>
        <v>0</v>
      </c>
      <c r="I47" s="29"/>
      <c r="J47" s="6"/>
      <c r="K47" s="51">
        <f>I47*J47</f>
        <v>0</v>
      </c>
      <c r="L47" s="143">
        <f t="shared" si="5"/>
        <v>0</v>
      </c>
    </row>
    <row r="48" spans="1:12" customFormat="1" ht="11.5" customHeight="1" x14ac:dyDescent="0.25">
      <c r="A48" s="310"/>
      <c r="B48" s="40" t="s">
        <v>154</v>
      </c>
      <c r="C48" s="183" t="str">
        <f t="shared" si="0"/>
        <v>FC</v>
      </c>
      <c r="D48" s="49"/>
      <c r="E48" s="6"/>
      <c r="F48" s="36">
        <f t="shared" si="1"/>
        <v>0</v>
      </c>
      <c r="G48" s="37">
        <f t="shared" si="2"/>
        <v>0.1</v>
      </c>
      <c r="H48" s="51">
        <f t="shared" si="3"/>
        <v>0</v>
      </c>
      <c r="I48" s="29"/>
      <c r="J48" s="6"/>
      <c r="K48" s="51">
        <f t="shared" si="4"/>
        <v>0</v>
      </c>
      <c r="L48" s="143">
        <f t="shared" si="5"/>
        <v>0</v>
      </c>
    </row>
    <row r="49" spans="1:12" customFormat="1" ht="11.5" customHeight="1" x14ac:dyDescent="0.25">
      <c r="A49" s="310"/>
      <c r="B49" s="40" t="s">
        <v>121</v>
      </c>
      <c r="C49" s="183" t="str">
        <f t="shared" si="0"/>
        <v>FC</v>
      </c>
      <c r="D49" s="53"/>
      <c r="E49" s="6"/>
      <c r="F49" s="36">
        <f t="shared" si="1"/>
        <v>0</v>
      </c>
      <c r="G49" s="37">
        <f t="shared" si="2"/>
        <v>0.1</v>
      </c>
      <c r="H49" s="51">
        <f t="shared" si="3"/>
        <v>0</v>
      </c>
      <c r="I49" s="29"/>
      <c r="J49" s="6"/>
      <c r="K49" s="51">
        <f t="shared" si="4"/>
        <v>0</v>
      </c>
      <c r="L49" s="143">
        <f t="shared" si="5"/>
        <v>0</v>
      </c>
    </row>
    <row r="50" spans="1:12" customFormat="1" ht="13" thickBot="1" x14ac:dyDescent="0.3">
      <c r="A50" s="327"/>
      <c r="B50" s="328"/>
      <c r="C50" s="183" t="str">
        <f t="shared" si="0"/>
        <v>FC</v>
      </c>
      <c r="D50" s="53"/>
      <c r="E50" s="13"/>
      <c r="F50" s="36">
        <f t="shared" si="1"/>
        <v>0</v>
      </c>
      <c r="G50" s="37">
        <f t="shared" si="2"/>
        <v>0.1</v>
      </c>
      <c r="H50" s="51">
        <f t="shared" si="3"/>
        <v>0</v>
      </c>
      <c r="I50" s="29"/>
      <c r="J50" s="6"/>
      <c r="K50" s="51">
        <f t="shared" si="4"/>
        <v>0</v>
      </c>
      <c r="L50" s="143">
        <f t="shared" si="5"/>
        <v>0</v>
      </c>
    </row>
    <row r="51" spans="1:12" customFormat="1" ht="13.5" thickBot="1" x14ac:dyDescent="0.35">
      <c r="A51" s="284"/>
      <c r="B51" s="190" t="str">
        <f>+"SUB-TOTAL:  "&amp;A15</f>
        <v>SUB-TOTAL:  G3.4</v>
      </c>
      <c r="C51" s="185"/>
      <c r="D51" s="80"/>
      <c r="E51" s="81">
        <f>SUM(E15:E50)</f>
        <v>0</v>
      </c>
      <c r="F51" s="81">
        <f>SUM(F15:F50)</f>
        <v>0</v>
      </c>
      <c r="G51" s="82">
        <f>$B$8</f>
        <v>0.1</v>
      </c>
      <c r="H51" s="141">
        <f>SUM(H15:H50)</f>
        <v>0</v>
      </c>
      <c r="I51" s="142"/>
      <c r="J51" s="81"/>
      <c r="K51" s="141">
        <f>SUM(K15:K50)</f>
        <v>0</v>
      </c>
      <c r="L51" s="137">
        <f>SUM(L15:L50)</f>
        <v>0</v>
      </c>
    </row>
    <row r="52" spans="1:12" customFormat="1" ht="13" x14ac:dyDescent="0.3">
      <c r="A52" s="1"/>
      <c r="B52" s="1"/>
      <c r="C52" s="4"/>
      <c r="D52" s="31"/>
      <c r="E52" s="33"/>
      <c r="F52" s="33"/>
      <c r="G52" s="1"/>
      <c r="H52" s="25"/>
      <c r="I52" s="31"/>
      <c r="J52" s="33"/>
      <c r="K52" s="34"/>
      <c r="L52" s="34"/>
    </row>
    <row r="53" spans="1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1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1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1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1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ht="10.5" x14ac:dyDescent="0.25">
      <c r="D103" s="275"/>
      <c r="E103" s="276"/>
      <c r="F103" s="277"/>
      <c r="H103" s="26"/>
      <c r="I103" s="278"/>
      <c r="J103" s="276"/>
      <c r="K103" s="35"/>
      <c r="L103" s="35"/>
    </row>
    <row r="104" spans="4:12" ht="10.5" x14ac:dyDescent="0.25">
      <c r="D104" s="275"/>
      <c r="E104" s="276"/>
      <c r="F104" s="277"/>
      <c r="H104" s="26"/>
      <c r="I104" s="278"/>
      <c r="J104" s="276"/>
      <c r="K104" s="35"/>
      <c r="L104" s="35"/>
    </row>
    <row r="105" spans="4:12" ht="10.5" x14ac:dyDescent="0.25">
      <c r="D105" s="275"/>
      <c r="E105" s="276"/>
      <c r="F105" s="277"/>
      <c r="H105" s="26"/>
      <c r="I105" s="278"/>
      <c r="J105" s="276"/>
      <c r="K105" s="35"/>
      <c r="L105" s="35"/>
    </row>
    <row r="106" spans="4:12" ht="10.5" x14ac:dyDescent="0.25">
      <c r="D106" s="275"/>
      <c r="E106" s="276"/>
      <c r="F106" s="277"/>
      <c r="H106" s="26"/>
      <c r="I106" s="278"/>
      <c r="J106" s="276"/>
      <c r="K106" s="35"/>
      <c r="L106" s="35"/>
    </row>
    <row r="107" spans="4:12" ht="10.5" x14ac:dyDescent="0.25">
      <c r="D107" s="275"/>
      <c r="E107" s="276"/>
      <c r="F107" s="277"/>
      <c r="H107" s="26"/>
      <c r="I107" s="278"/>
      <c r="J107" s="276"/>
      <c r="K107" s="35"/>
      <c r="L107" s="35"/>
    </row>
    <row r="108" spans="4:12" ht="10.5" x14ac:dyDescent="0.25">
      <c r="D108" s="275"/>
      <c r="E108" s="276"/>
      <c r="F108" s="277"/>
      <c r="H108" s="26"/>
      <c r="I108" s="278"/>
      <c r="J108" s="276"/>
      <c r="K108" s="35"/>
      <c r="L108" s="35"/>
    </row>
    <row r="109" spans="4:12" ht="10.5" x14ac:dyDescent="0.25">
      <c r="D109" s="275"/>
      <c r="E109" s="276"/>
      <c r="F109" s="277"/>
      <c r="H109" s="26"/>
      <c r="I109" s="278"/>
      <c r="J109" s="276"/>
      <c r="K109" s="35"/>
      <c r="L109" s="35"/>
    </row>
    <row r="110" spans="4:12" ht="10.5" x14ac:dyDescent="0.25">
      <c r="D110" s="275"/>
      <c r="E110" s="276"/>
      <c r="F110" s="277"/>
      <c r="H110" s="26"/>
      <c r="I110" s="278"/>
      <c r="J110" s="276"/>
      <c r="K110" s="35"/>
      <c r="L110" s="35"/>
    </row>
    <row r="111" spans="4:12" ht="10.5" x14ac:dyDescent="0.25">
      <c r="D111" s="275"/>
      <c r="E111" s="276"/>
      <c r="F111" s="277"/>
      <c r="H111" s="26"/>
      <c r="I111" s="278"/>
      <c r="J111" s="276"/>
      <c r="K111" s="35"/>
      <c r="L111" s="35"/>
    </row>
    <row r="112" spans="4:12" x14ac:dyDescent="0.2">
      <c r="E112" s="279"/>
      <c r="F112" s="280"/>
    </row>
    <row r="113" spans="5:6" x14ac:dyDescent="0.2">
      <c r="E113" s="279"/>
      <c r="F113" s="280"/>
    </row>
    <row r="114" spans="5:6" x14ac:dyDescent="0.2">
      <c r="E114" s="279"/>
      <c r="F114" s="280"/>
    </row>
  </sheetData>
  <sheetProtection formatColumns="0" formatRows="0" selectLockedCells="1"/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A02E-2E1F-4AA2-B7E0-DF3EFDD8FB44}">
  <sheetPr>
    <tabColor rgb="FF00B050"/>
  </sheetPr>
  <dimension ref="A1:L114"/>
  <sheetViews>
    <sheetView showGridLines="0" zoomScale="90" zoomScaleNormal="9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6640625" style="2" customWidth="1"/>
    <col min="3" max="3" width="12" style="2" customWidth="1"/>
    <col min="4" max="4" width="10.6640625" style="2" customWidth="1"/>
    <col min="5" max="5" width="14.6640625" style="2" customWidth="1"/>
    <col min="6" max="7" width="14.6640625" customWidth="1"/>
    <col min="8" max="8" width="15.6640625" customWidth="1"/>
    <col min="9" max="9" width="10.66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367" t="s">
        <v>102</v>
      </c>
      <c r="B1" s="367"/>
      <c r="C1"/>
      <c r="D1"/>
      <c r="E1"/>
      <c r="J1"/>
    </row>
    <row r="2" spans="1:12" customFormat="1" ht="13" x14ac:dyDescent="0.3">
      <c r="A2" s="367" t="s">
        <v>171</v>
      </c>
      <c r="B2" s="367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40" t="s">
        <v>0</v>
      </c>
      <c r="B3" s="138" t="str">
        <f>Instructions!D3</f>
        <v>Tenderer  Company name</v>
      </c>
      <c r="C3" s="266"/>
      <c r="D3" s="266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240" t="s">
        <v>73</v>
      </c>
      <c r="B4" s="138" t="str">
        <f>Instructions!D4</f>
        <v xml:space="preserve">Fibre Optic Replacement </v>
      </c>
      <c r="C4" s="266"/>
      <c r="D4" s="266"/>
      <c r="E4" s="3"/>
      <c r="F4" s="16"/>
      <c r="G4" s="16"/>
      <c r="H4" s="241"/>
      <c r="I4" s="241"/>
      <c r="J4" s="3"/>
      <c r="K4" s="3"/>
      <c r="L4" s="3"/>
    </row>
    <row r="5" spans="1:12" customFormat="1" ht="13" x14ac:dyDescent="0.3">
      <c r="A5" s="240" t="s">
        <v>25</v>
      </c>
      <c r="B5" s="138" t="s">
        <v>60</v>
      </c>
      <c r="C5" s="266"/>
      <c r="D5" s="266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240" t="s">
        <v>27</v>
      </c>
      <c r="B6" s="138" t="s">
        <v>130</v>
      </c>
      <c r="C6" s="266"/>
      <c r="D6" s="266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240" t="s">
        <v>29</v>
      </c>
      <c r="B7" s="267" t="str">
        <f>Instructions!D5</f>
        <v>FC</v>
      </c>
      <c r="C7" s="266"/>
      <c r="D7" s="266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240" t="s">
        <v>30</v>
      </c>
      <c r="B8" s="267">
        <f>Instructions!D6</f>
        <v>0.1</v>
      </c>
      <c r="C8" s="266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93" t="s">
        <v>31</v>
      </c>
      <c r="D10" s="394"/>
      <c r="E10" s="394"/>
      <c r="F10" s="394"/>
      <c r="G10" s="394"/>
      <c r="H10" s="395"/>
      <c r="I10" s="393" t="s">
        <v>32</v>
      </c>
      <c r="J10" s="394"/>
      <c r="K10" s="395"/>
      <c r="L10" s="67"/>
    </row>
    <row r="11" spans="1:12" customFormat="1" ht="13" thickBot="1" x14ac:dyDescent="0.3">
      <c r="A11" s="3"/>
      <c r="B11" s="3"/>
      <c r="C11" s="396"/>
      <c r="D11" s="397"/>
      <c r="E11" s="397"/>
      <c r="F11" s="397"/>
      <c r="G11" s="397"/>
      <c r="H11" s="398"/>
      <c r="I11" s="396"/>
      <c r="J11" s="397"/>
      <c r="K11" s="398"/>
      <c r="L11" s="68"/>
    </row>
    <row r="12" spans="1:12" customFormat="1" ht="14.5" customHeight="1" x14ac:dyDescent="0.2">
      <c r="A12" s="347" t="s">
        <v>33</v>
      </c>
      <c r="B12" s="344" t="s">
        <v>104</v>
      </c>
      <c r="C12" s="399" t="s">
        <v>35</v>
      </c>
      <c r="D12" s="69" t="s">
        <v>36</v>
      </c>
      <c r="E12" s="350" t="s">
        <v>37</v>
      </c>
      <c r="F12" s="350" t="s">
        <v>38</v>
      </c>
      <c r="G12" s="350" t="s">
        <v>39</v>
      </c>
      <c r="H12" s="344" t="s">
        <v>40</v>
      </c>
      <c r="I12" s="132" t="s">
        <v>36</v>
      </c>
      <c r="J12" s="350" t="s">
        <v>41</v>
      </c>
      <c r="K12" s="344" t="s">
        <v>42</v>
      </c>
      <c r="L12" s="388" t="s">
        <v>43</v>
      </c>
    </row>
    <row r="13" spans="1:12" customFormat="1" ht="13" x14ac:dyDescent="0.2">
      <c r="A13" s="348"/>
      <c r="B13" s="345"/>
      <c r="C13" s="400"/>
      <c r="D13" s="70"/>
      <c r="E13" s="351"/>
      <c r="F13" s="351"/>
      <c r="G13" s="351"/>
      <c r="H13" s="345"/>
      <c r="I13" s="133"/>
      <c r="J13" s="351"/>
      <c r="K13" s="345"/>
      <c r="L13" s="359"/>
    </row>
    <row r="14" spans="1:12" customFormat="1" ht="13" x14ac:dyDescent="0.2">
      <c r="A14" s="392"/>
      <c r="B14" s="391"/>
      <c r="C14" s="401"/>
      <c r="D14" s="135"/>
      <c r="E14" s="390"/>
      <c r="F14" s="390"/>
      <c r="G14" s="390"/>
      <c r="H14" s="391"/>
      <c r="I14" s="134"/>
      <c r="J14" s="390"/>
      <c r="K14" s="391"/>
      <c r="L14" s="389"/>
    </row>
    <row r="15" spans="1:12" customFormat="1" ht="14" x14ac:dyDescent="0.3">
      <c r="A15" s="294" t="str">
        <f>B5</f>
        <v>G3.5</v>
      </c>
      <c r="B15" s="295" t="str">
        <f>B6</f>
        <v>George Airport</v>
      </c>
      <c r="C15" s="293"/>
      <c r="D15" s="39"/>
      <c r="E15" s="39"/>
      <c r="F15" s="74"/>
      <c r="G15" s="74"/>
      <c r="H15" s="75"/>
      <c r="I15" s="41"/>
      <c r="J15" s="39"/>
      <c r="K15" s="75"/>
      <c r="L15" s="164"/>
    </row>
    <row r="16" spans="1:12" customFormat="1" ht="25" x14ac:dyDescent="0.3">
      <c r="A16" s="19"/>
      <c r="B16" s="186" t="s">
        <v>105</v>
      </c>
      <c r="C16" s="184"/>
      <c r="D16" s="283"/>
      <c r="E16" s="17"/>
      <c r="F16" s="17"/>
      <c r="G16" s="18"/>
      <c r="H16" s="23"/>
      <c r="I16" s="28"/>
      <c r="J16" s="17"/>
      <c r="K16" s="23"/>
      <c r="L16" s="27"/>
    </row>
    <row r="17" spans="1:12" customFormat="1" ht="13" x14ac:dyDescent="0.3">
      <c r="A17" s="282"/>
      <c r="B17" s="187"/>
      <c r="C17" s="183"/>
      <c r="D17" s="49"/>
      <c r="E17" s="6"/>
      <c r="F17" s="6"/>
      <c r="G17" s="324"/>
      <c r="H17" s="325"/>
      <c r="I17" s="29"/>
      <c r="J17" s="6"/>
      <c r="K17" s="325"/>
      <c r="L17" s="326"/>
    </row>
    <row r="18" spans="1:12" customFormat="1" ht="13" x14ac:dyDescent="0.3">
      <c r="A18" s="182"/>
      <c r="B18" s="191" t="s">
        <v>106</v>
      </c>
      <c r="C18" s="184"/>
      <c r="D18" s="283"/>
      <c r="E18" s="17"/>
      <c r="F18" s="17"/>
      <c r="G18" s="18"/>
      <c r="H18" s="23"/>
      <c r="I18" s="28"/>
      <c r="J18" s="17"/>
      <c r="K18" s="23"/>
      <c r="L18" s="27"/>
    </row>
    <row r="19" spans="1:12" customFormat="1" ht="12.5" x14ac:dyDescent="0.25">
      <c r="A19" s="10"/>
      <c r="B19" s="40" t="s">
        <v>162</v>
      </c>
      <c r="C19" s="183" t="str">
        <f t="shared" ref="C19:C50" si="0">$B$7</f>
        <v>FC</v>
      </c>
      <c r="D19" s="237">
        <v>14299</v>
      </c>
      <c r="E19" s="6"/>
      <c r="F19" s="36">
        <f t="shared" ref="F19:F50" si="1">D19*E19</f>
        <v>0</v>
      </c>
      <c r="G19" s="37">
        <f t="shared" ref="G19:G50" si="2">$B$8</f>
        <v>0.1</v>
      </c>
      <c r="H19" s="51">
        <f t="shared" ref="H19:H50" si="3">IF(G19&lt;&gt;0,F19/G19,0)</f>
        <v>0</v>
      </c>
      <c r="I19" s="237">
        <v>14299</v>
      </c>
      <c r="J19" s="6"/>
      <c r="K19" s="51">
        <f t="shared" ref="K19:K50" si="4">I19*J19</f>
        <v>0</v>
      </c>
      <c r="L19" s="143">
        <f t="shared" ref="L19:L50" si="5">IF(OR(J19&gt;0,H19&gt;0),H19+K19,0)</f>
        <v>0</v>
      </c>
    </row>
    <row r="20" spans="1:12" customFormat="1" ht="12.5" x14ac:dyDescent="0.25">
      <c r="A20" s="10"/>
      <c r="B20" s="40" t="s">
        <v>107</v>
      </c>
      <c r="C20" s="183" t="str">
        <f t="shared" si="0"/>
        <v>FC</v>
      </c>
      <c r="D20" s="237">
        <v>7358</v>
      </c>
      <c r="E20" s="6"/>
      <c r="F20" s="36">
        <f t="shared" si="1"/>
        <v>0</v>
      </c>
      <c r="G20" s="37">
        <f t="shared" si="2"/>
        <v>0.1</v>
      </c>
      <c r="H20" s="51">
        <f t="shared" si="3"/>
        <v>0</v>
      </c>
      <c r="I20" s="237">
        <v>7358</v>
      </c>
      <c r="J20" s="6"/>
      <c r="K20" s="51">
        <f t="shared" si="4"/>
        <v>0</v>
      </c>
      <c r="L20" s="143">
        <f t="shared" si="5"/>
        <v>0</v>
      </c>
    </row>
    <row r="21" spans="1:12" customFormat="1" ht="12.5" x14ac:dyDescent="0.25">
      <c r="A21" s="10"/>
      <c r="B21" s="40" t="s">
        <v>108</v>
      </c>
      <c r="C21" s="183" t="str">
        <f t="shared" si="0"/>
        <v>FC</v>
      </c>
      <c r="D21" s="237">
        <v>7358</v>
      </c>
      <c r="E21" s="6"/>
      <c r="F21" s="36">
        <f t="shared" si="1"/>
        <v>0</v>
      </c>
      <c r="G21" s="37">
        <f t="shared" si="2"/>
        <v>0.1</v>
      </c>
      <c r="H21" s="51">
        <f t="shared" si="3"/>
        <v>0</v>
      </c>
      <c r="I21" s="237">
        <v>7358</v>
      </c>
      <c r="J21" s="6"/>
      <c r="K21" s="51">
        <f t="shared" si="4"/>
        <v>0</v>
      </c>
      <c r="L21" s="143">
        <f t="shared" si="5"/>
        <v>0</v>
      </c>
    </row>
    <row r="22" spans="1:12" customFormat="1" ht="12.5" x14ac:dyDescent="0.25">
      <c r="A22" s="10"/>
      <c r="B22" s="40" t="s">
        <v>109</v>
      </c>
      <c r="C22" s="183" t="str">
        <f t="shared" si="0"/>
        <v>FC</v>
      </c>
      <c r="D22" s="49">
        <v>32</v>
      </c>
      <c r="E22" s="6"/>
      <c r="F22" s="36">
        <f t="shared" si="1"/>
        <v>0</v>
      </c>
      <c r="G22" s="37">
        <f t="shared" si="2"/>
        <v>0.1</v>
      </c>
      <c r="H22" s="51">
        <f t="shared" si="3"/>
        <v>0</v>
      </c>
      <c r="I22" s="49">
        <v>32</v>
      </c>
      <c r="J22" s="6"/>
      <c r="K22" s="51">
        <f t="shared" si="4"/>
        <v>0</v>
      </c>
      <c r="L22" s="143">
        <f t="shared" si="5"/>
        <v>0</v>
      </c>
    </row>
    <row r="23" spans="1:12" customFormat="1" ht="12.5" x14ac:dyDescent="0.25">
      <c r="A23" s="304"/>
      <c r="B23" s="40" t="s">
        <v>110</v>
      </c>
      <c r="C23" s="183" t="str">
        <f t="shared" si="0"/>
        <v>FC</v>
      </c>
      <c r="D23" s="237">
        <v>7358</v>
      </c>
      <c r="E23" s="6"/>
      <c r="F23" s="36">
        <f t="shared" si="1"/>
        <v>0</v>
      </c>
      <c r="G23" s="37">
        <f t="shared" si="2"/>
        <v>0.1</v>
      </c>
      <c r="H23" s="51">
        <f t="shared" si="3"/>
        <v>0</v>
      </c>
      <c r="I23" s="238">
        <v>7358</v>
      </c>
      <c r="J23" s="6"/>
      <c r="K23" s="51">
        <f t="shared" si="4"/>
        <v>0</v>
      </c>
      <c r="L23" s="143">
        <f t="shared" si="5"/>
        <v>0</v>
      </c>
    </row>
    <row r="24" spans="1:12" customFormat="1" ht="12.5" x14ac:dyDescent="0.25">
      <c r="A24" s="304"/>
      <c r="B24" s="40" t="s">
        <v>163</v>
      </c>
      <c r="C24" s="183" t="str">
        <f t="shared" si="0"/>
        <v>FC</v>
      </c>
      <c r="D24" s="49"/>
      <c r="E24" s="6"/>
      <c r="F24" s="36">
        <f t="shared" si="1"/>
        <v>0</v>
      </c>
      <c r="G24" s="37">
        <f t="shared" si="2"/>
        <v>0.1</v>
      </c>
      <c r="H24" s="51">
        <f t="shared" si="3"/>
        <v>0</v>
      </c>
      <c r="I24" s="29"/>
      <c r="J24" s="6"/>
      <c r="K24" s="51">
        <f t="shared" si="4"/>
        <v>0</v>
      </c>
      <c r="L24" s="143">
        <f t="shared" si="5"/>
        <v>0</v>
      </c>
    </row>
    <row r="25" spans="1:12" customFormat="1" ht="12.5" x14ac:dyDescent="0.25">
      <c r="A25" s="304"/>
      <c r="B25" s="305"/>
      <c r="C25" s="183"/>
      <c r="D25" s="49"/>
      <c r="E25" s="6"/>
      <c r="F25" s="36"/>
      <c r="G25" s="37"/>
      <c r="H25" s="51"/>
      <c r="I25" s="29"/>
      <c r="J25" s="6"/>
      <c r="K25" s="51"/>
      <c r="L25" s="143"/>
    </row>
    <row r="26" spans="1:12" customFormat="1" ht="13" x14ac:dyDescent="0.3">
      <c r="A26" s="189"/>
      <c r="B26" s="191" t="s">
        <v>111</v>
      </c>
      <c r="C26" s="184"/>
      <c r="D26" s="283"/>
      <c r="E26" s="313"/>
      <c r="F26" s="17"/>
      <c r="G26" s="18"/>
      <c r="H26" s="23"/>
      <c r="I26" s="28"/>
      <c r="J26" s="17"/>
      <c r="K26" s="23"/>
      <c r="L26" s="27"/>
    </row>
    <row r="27" spans="1:12" customFormat="1" ht="12.5" x14ac:dyDescent="0.25">
      <c r="A27" s="304"/>
      <c r="B27" s="40" t="s">
        <v>112</v>
      </c>
      <c r="C27" s="183" t="str">
        <f t="shared" si="0"/>
        <v>FC</v>
      </c>
      <c r="D27" s="237">
        <v>7358</v>
      </c>
      <c r="E27" s="6"/>
      <c r="F27" s="36">
        <f>D27*E27</f>
        <v>0</v>
      </c>
      <c r="G27" s="37">
        <f t="shared" si="2"/>
        <v>0.1</v>
      </c>
      <c r="H27" s="51">
        <f t="shared" si="3"/>
        <v>0</v>
      </c>
      <c r="I27" s="237">
        <v>7358</v>
      </c>
      <c r="J27" s="6"/>
      <c r="K27" s="51">
        <f t="shared" si="4"/>
        <v>0</v>
      </c>
      <c r="L27" s="143">
        <f t="shared" si="5"/>
        <v>0</v>
      </c>
    </row>
    <row r="28" spans="1:12" customFormat="1" ht="12.5" x14ac:dyDescent="0.25">
      <c r="A28" s="304"/>
      <c r="B28" s="40" t="s">
        <v>113</v>
      </c>
      <c r="C28" s="183" t="str">
        <f t="shared" si="0"/>
        <v>FC</v>
      </c>
      <c r="D28" s="237">
        <v>7358</v>
      </c>
      <c r="E28" s="6"/>
      <c r="F28" s="36">
        <f t="shared" si="1"/>
        <v>0</v>
      </c>
      <c r="G28" s="37">
        <f t="shared" si="2"/>
        <v>0.1</v>
      </c>
      <c r="H28" s="51">
        <f t="shared" si="3"/>
        <v>0</v>
      </c>
      <c r="I28" s="237">
        <v>7358</v>
      </c>
      <c r="J28" s="6"/>
      <c r="K28" s="51">
        <f t="shared" si="4"/>
        <v>0</v>
      </c>
      <c r="L28" s="143">
        <f t="shared" si="5"/>
        <v>0</v>
      </c>
    </row>
    <row r="29" spans="1:12" customFormat="1" ht="12.5" x14ac:dyDescent="0.25">
      <c r="A29" s="304"/>
      <c r="B29" s="40" t="s">
        <v>128</v>
      </c>
      <c r="C29" s="183" t="str">
        <f t="shared" si="0"/>
        <v>FC</v>
      </c>
      <c r="D29" s="49">
        <v>250</v>
      </c>
      <c r="E29" s="6"/>
      <c r="F29" s="36">
        <f t="shared" si="1"/>
        <v>0</v>
      </c>
      <c r="G29" s="37">
        <f t="shared" si="2"/>
        <v>0.1</v>
      </c>
      <c r="H29" s="51">
        <f t="shared" si="3"/>
        <v>0</v>
      </c>
      <c r="I29" s="29">
        <v>250</v>
      </c>
      <c r="J29" s="6"/>
      <c r="K29" s="51">
        <f t="shared" si="4"/>
        <v>0</v>
      </c>
      <c r="L29" s="143">
        <f t="shared" si="5"/>
        <v>0</v>
      </c>
    </row>
    <row r="30" spans="1:12" customFormat="1" ht="12.5" x14ac:dyDescent="0.25">
      <c r="A30" s="304"/>
      <c r="B30" s="40"/>
      <c r="C30" s="183"/>
      <c r="D30" s="49"/>
      <c r="E30" s="6"/>
      <c r="F30" s="36"/>
      <c r="G30" s="37"/>
      <c r="H30" s="51"/>
      <c r="I30" s="29"/>
      <c r="J30" s="6"/>
      <c r="K30" s="51"/>
      <c r="L30" s="143"/>
    </row>
    <row r="31" spans="1:12" customFormat="1" ht="13" x14ac:dyDescent="0.3">
      <c r="A31" s="189"/>
      <c r="B31" s="191" t="s">
        <v>131</v>
      </c>
      <c r="C31" s="184"/>
      <c r="D31" s="283"/>
      <c r="E31" s="313"/>
      <c r="F31" s="17"/>
      <c r="G31" s="18"/>
      <c r="H31" s="23"/>
      <c r="I31" s="28"/>
      <c r="J31" s="17"/>
      <c r="K31" s="23"/>
      <c r="L31" s="27"/>
    </row>
    <row r="32" spans="1:12" customFormat="1" ht="12.5" x14ac:dyDescent="0.25">
      <c r="A32" s="304"/>
      <c r="B32" s="40" t="s">
        <v>115</v>
      </c>
      <c r="C32" s="183" t="str">
        <f t="shared" si="0"/>
        <v>FC</v>
      </c>
      <c r="D32" s="49">
        <v>22</v>
      </c>
      <c r="E32" s="6"/>
      <c r="F32" s="36">
        <f t="shared" ref="F32" si="6">D32*E32</f>
        <v>0</v>
      </c>
      <c r="G32" s="37">
        <f t="shared" si="2"/>
        <v>0.1</v>
      </c>
      <c r="H32" s="51">
        <f t="shared" ref="H32" si="7">IF(G32&lt;&gt;0,F32/G32,0)</f>
        <v>0</v>
      </c>
      <c r="I32" s="29">
        <v>22</v>
      </c>
      <c r="J32" s="6"/>
      <c r="K32" s="51">
        <f t="shared" ref="K32" si="8">I32*J32</f>
        <v>0</v>
      </c>
      <c r="L32" s="143">
        <f t="shared" ref="L32" si="9">IF(OR(J32&gt;0,H32&gt;0),H32+K32,0)</f>
        <v>0</v>
      </c>
    </row>
    <row r="33" spans="1:12" customFormat="1" ht="12.5" x14ac:dyDescent="0.25">
      <c r="A33" s="304"/>
      <c r="B33" s="40"/>
      <c r="C33" s="183"/>
      <c r="D33" s="49"/>
      <c r="E33" s="6"/>
      <c r="F33" s="36"/>
      <c r="G33" s="37"/>
      <c r="H33" s="51"/>
      <c r="I33" s="29"/>
      <c r="J33" s="6"/>
      <c r="K33" s="51"/>
      <c r="L33" s="143"/>
    </row>
    <row r="34" spans="1:12" customFormat="1" ht="12.5" x14ac:dyDescent="0.25">
      <c r="A34" s="304"/>
      <c r="B34" s="40"/>
      <c r="C34" s="183" t="str">
        <f t="shared" si="0"/>
        <v>FC</v>
      </c>
      <c r="D34" s="49"/>
      <c r="E34" s="6"/>
      <c r="F34" s="36">
        <f t="shared" ref="F34" si="10">D34*E34</f>
        <v>0</v>
      </c>
      <c r="G34" s="37">
        <f t="shared" si="2"/>
        <v>0.1</v>
      </c>
      <c r="H34" s="51">
        <f t="shared" ref="H34" si="11">IF(G34&lt;&gt;0,F34/G34,0)</f>
        <v>0</v>
      </c>
      <c r="I34" s="29"/>
      <c r="J34" s="6"/>
      <c r="K34" s="51">
        <f t="shared" ref="K34" si="12">I34*J34</f>
        <v>0</v>
      </c>
      <c r="L34" s="143">
        <f t="shared" ref="L34" si="13">IF(OR(J34&gt;0,H34&gt;0),H34+K34,0)</f>
        <v>0</v>
      </c>
    </row>
    <row r="35" spans="1:12" customFormat="1" ht="13" x14ac:dyDescent="0.3">
      <c r="A35" s="189"/>
      <c r="B35" s="191" t="s">
        <v>116</v>
      </c>
      <c r="C35" s="184"/>
      <c r="D35" s="283"/>
      <c r="E35" s="313"/>
      <c r="F35" s="17"/>
      <c r="G35" s="18"/>
      <c r="H35" s="23"/>
      <c r="I35" s="28"/>
      <c r="J35" s="17"/>
      <c r="K35" s="23"/>
      <c r="L35" s="27"/>
    </row>
    <row r="36" spans="1:12" customFormat="1" ht="12.5" x14ac:dyDescent="0.25">
      <c r="A36" s="304"/>
      <c r="B36" s="40" t="s">
        <v>117</v>
      </c>
      <c r="C36" s="183" t="str">
        <f t="shared" si="0"/>
        <v>FC</v>
      </c>
      <c r="D36" s="49">
        <v>6</v>
      </c>
      <c r="E36" s="6"/>
      <c r="F36" s="36">
        <f t="shared" ref="F36" si="14">D36*E36</f>
        <v>0</v>
      </c>
      <c r="G36" s="37">
        <f t="shared" si="2"/>
        <v>0.1</v>
      </c>
      <c r="H36" s="51">
        <f t="shared" ref="H36" si="15">IF(G36&lt;&gt;0,F36/G36,0)</f>
        <v>0</v>
      </c>
      <c r="I36" s="29">
        <v>6</v>
      </c>
      <c r="J36" s="6"/>
      <c r="K36" s="51">
        <f t="shared" ref="K36" si="16">I36*J36</f>
        <v>0</v>
      </c>
      <c r="L36" s="143">
        <f t="shared" ref="L36" si="17">IF(OR(J36&gt;0,H36&gt;0),H36+K36,0)</f>
        <v>0</v>
      </c>
    </row>
    <row r="37" spans="1:12" customFormat="1" ht="12.5" x14ac:dyDescent="0.25">
      <c r="A37" s="304"/>
      <c r="B37" s="40" t="s">
        <v>118</v>
      </c>
      <c r="C37" s="183" t="str">
        <f t="shared" si="0"/>
        <v>FC</v>
      </c>
      <c r="D37" s="49">
        <v>6</v>
      </c>
      <c r="E37" s="6"/>
      <c r="F37" s="36">
        <f>D37*E37</f>
        <v>0</v>
      </c>
      <c r="G37" s="37">
        <f t="shared" si="2"/>
        <v>0.1</v>
      </c>
      <c r="H37" s="51">
        <f t="shared" si="3"/>
        <v>0</v>
      </c>
      <c r="I37" s="29">
        <v>6</v>
      </c>
      <c r="J37" s="6"/>
      <c r="K37" s="51">
        <f t="shared" si="4"/>
        <v>0</v>
      </c>
      <c r="L37" s="143">
        <f t="shared" si="5"/>
        <v>0</v>
      </c>
    </row>
    <row r="38" spans="1:12" customFormat="1" ht="15" customHeight="1" x14ac:dyDescent="0.25">
      <c r="A38" s="304"/>
      <c r="B38" s="306" t="s">
        <v>119</v>
      </c>
      <c r="C38" s="183" t="str">
        <f t="shared" si="0"/>
        <v>FC</v>
      </c>
      <c r="D38" s="49">
        <v>6</v>
      </c>
      <c r="E38" s="6"/>
      <c r="F38" s="36">
        <f>D38*E38</f>
        <v>0</v>
      </c>
      <c r="G38" s="37">
        <f t="shared" si="2"/>
        <v>0.1</v>
      </c>
      <c r="H38" s="51">
        <f t="shared" si="3"/>
        <v>0</v>
      </c>
      <c r="I38" s="29">
        <v>6</v>
      </c>
      <c r="J38" s="6"/>
      <c r="K38" s="51">
        <f t="shared" si="4"/>
        <v>0</v>
      </c>
      <c r="L38" s="143">
        <f t="shared" si="5"/>
        <v>0</v>
      </c>
    </row>
    <row r="39" spans="1:12" customFormat="1" ht="12.5" x14ac:dyDescent="0.25">
      <c r="A39" s="304"/>
      <c r="B39" s="307" t="s">
        <v>164</v>
      </c>
      <c r="C39" s="183" t="str">
        <f t="shared" si="0"/>
        <v>FC</v>
      </c>
      <c r="D39" s="290">
        <v>48</v>
      </c>
      <c r="E39" s="6"/>
      <c r="F39" s="36">
        <f>D39*E39</f>
        <v>0</v>
      </c>
      <c r="G39" s="37">
        <f t="shared" si="2"/>
        <v>0.1</v>
      </c>
      <c r="H39" s="51">
        <f t="shared" si="3"/>
        <v>0</v>
      </c>
      <c r="I39" s="291">
        <v>48</v>
      </c>
      <c r="J39" s="6"/>
      <c r="K39" s="51">
        <f t="shared" si="4"/>
        <v>0</v>
      </c>
      <c r="L39" s="143">
        <f t="shared" si="5"/>
        <v>0</v>
      </c>
    </row>
    <row r="40" spans="1:12" customFormat="1" ht="12.5" x14ac:dyDescent="0.25">
      <c r="A40" s="304"/>
      <c r="B40" s="306" t="s">
        <v>132</v>
      </c>
      <c r="C40" s="183" t="str">
        <f t="shared" si="0"/>
        <v>FC</v>
      </c>
      <c r="D40" s="49">
        <v>5</v>
      </c>
      <c r="E40" s="6"/>
      <c r="F40" s="36">
        <f t="shared" si="1"/>
        <v>0</v>
      </c>
      <c r="G40" s="37">
        <f t="shared" si="2"/>
        <v>0.1</v>
      </c>
      <c r="H40" s="51">
        <f t="shared" si="3"/>
        <v>0</v>
      </c>
      <c r="I40" s="29">
        <v>5</v>
      </c>
      <c r="J40" s="6"/>
      <c r="K40" s="51">
        <f t="shared" si="4"/>
        <v>0</v>
      </c>
      <c r="L40" s="143">
        <f t="shared" si="5"/>
        <v>0</v>
      </c>
    </row>
    <row r="41" spans="1:12" customFormat="1" ht="12.5" x14ac:dyDescent="0.25">
      <c r="A41" s="304"/>
      <c r="B41" s="40" t="s">
        <v>133</v>
      </c>
      <c r="C41" s="183" t="str">
        <f t="shared" si="0"/>
        <v>FC</v>
      </c>
      <c r="D41" s="49">
        <v>5</v>
      </c>
      <c r="E41" s="6"/>
      <c r="F41" s="36">
        <f t="shared" si="1"/>
        <v>0</v>
      </c>
      <c r="G41" s="37">
        <f t="shared" si="2"/>
        <v>0.1</v>
      </c>
      <c r="H41" s="51">
        <f t="shared" si="3"/>
        <v>0</v>
      </c>
      <c r="I41" s="29">
        <v>5</v>
      </c>
      <c r="J41" s="6"/>
      <c r="K41" s="51">
        <f t="shared" si="4"/>
        <v>0</v>
      </c>
      <c r="L41" s="143">
        <f t="shared" si="5"/>
        <v>0</v>
      </c>
    </row>
    <row r="42" spans="1:12" customFormat="1" ht="12.5" x14ac:dyDescent="0.25">
      <c r="A42" s="304"/>
      <c r="B42" s="308" t="s">
        <v>165</v>
      </c>
      <c r="C42" s="183" t="str">
        <f t="shared" si="0"/>
        <v>FC</v>
      </c>
      <c r="D42" s="234"/>
      <c r="E42" s="6"/>
      <c r="F42" s="36">
        <f t="shared" si="1"/>
        <v>0</v>
      </c>
      <c r="G42" s="37">
        <f t="shared" si="2"/>
        <v>0.1</v>
      </c>
      <c r="H42" s="51">
        <f t="shared" si="3"/>
        <v>0</v>
      </c>
      <c r="I42" s="235"/>
      <c r="J42" s="6"/>
      <c r="K42" s="51">
        <f t="shared" si="4"/>
        <v>0</v>
      </c>
      <c r="L42" s="143">
        <f t="shared" si="5"/>
        <v>0</v>
      </c>
    </row>
    <row r="43" spans="1:12" customFormat="1" ht="12.5" x14ac:dyDescent="0.25">
      <c r="A43" s="304"/>
      <c r="B43" s="40" t="s">
        <v>134</v>
      </c>
      <c r="C43" s="183" t="str">
        <f t="shared" si="0"/>
        <v>FC</v>
      </c>
      <c r="D43" s="49">
        <v>32</v>
      </c>
      <c r="E43" s="6"/>
      <c r="F43" s="36">
        <f t="shared" si="1"/>
        <v>0</v>
      </c>
      <c r="G43" s="37">
        <f t="shared" si="2"/>
        <v>0.1</v>
      </c>
      <c r="H43" s="51">
        <f t="shared" si="3"/>
        <v>0</v>
      </c>
      <c r="I43" s="29">
        <v>32</v>
      </c>
      <c r="J43" s="6"/>
      <c r="K43" s="51">
        <f t="shared" si="4"/>
        <v>0</v>
      </c>
      <c r="L43" s="143">
        <f t="shared" si="5"/>
        <v>0</v>
      </c>
    </row>
    <row r="44" spans="1:12" customFormat="1" ht="12.5" x14ac:dyDescent="0.25">
      <c r="A44" s="304"/>
      <c r="B44" s="187"/>
      <c r="C44" s="183" t="str">
        <f t="shared" si="0"/>
        <v>FC</v>
      </c>
      <c r="D44" s="49"/>
      <c r="E44" s="6"/>
      <c r="F44" s="36">
        <f t="shared" si="1"/>
        <v>0</v>
      </c>
      <c r="G44" s="37">
        <f t="shared" si="2"/>
        <v>0.1</v>
      </c>
      <c r="H44" s="51">
        <f t="shared" si="3"/>
        <v>0</v>
      </c>
      <c r="I44" s="29"/>
      <c r="J44" s="6"/>
      <c r="K44" s="51">
        <f t="shared" si="4"/>
        <v>0</v>
      </c>
      <c r="L44" s="143">
        <f t="shared" si="5"/>
        <v>0</v>
      </c>
    </row>
    <row r="45" spans="1:12" customFormat="1" ht="13" x14ac:dyDescent="0.3">
      <c r="A45" s="189"/>
      <c r="B45" s="292" t="s">
        <v>120</v>
      </c>
      <c r="C45" s="314"/>
      <c r="D45" s="315"/>
      <c r="E45" s="313"/>
      <c r="F45" s="316"/>
      <c r="G45" s="317"/>
      <c r="H45" s="320"/>
      <c r="I45" s="319"/>
      <c r="J45" s="313"/>
      <c r="K45" s="320"/>
      <c r="L45" s="321"/>
    </row>
    <row r="46" spans="1:12" customFormat="1" ht="12.5" x14ac:dyDescent="0.25">
      <c r="A46" s="304"/>
      <c r="B46" s="308" t="s">
        <v>156</v>
      </c>
      <c r="C46" s="183" t="str">
        <f t="shared" si="0"/>
        <v>FC</v>
      </c>
      <c r="D46" s="49"/>
      <c r="E46" s="6"/>
      <c r="F46" s="36">
        <f t="shared" si="1"/>
        <v>0</v>
      </c>
      <c r="G46" s="37">
        <f t="shared" si="2"/>
        <v>0.1</v>
      </c>
      <c r="H46" s="51">
        <f t="shared" si="3"/>
        <v>0</v>
      </c>
      <c r="I46" s="29"/>
      <c r="J46" s="6"/>
      <c r="K46" s="51">
        <f t="shared" si="4"/>
        <v>0</v>
      </c>
      <c r="L46" s="143">
        <f t="shared" si="5"/>
        <v>0</v>
      </c>
    </row>
    <row r="47" spans="1:12" customFormat="1" ht="12.5" x14ac:dyDescent="0.25">
      <c r="A47" s="304"/>
      <c r="B47" s="40" t="s">
        <v>157</v>
      </c>
      <c r="C47" s="183" t="str">
        <f t="shared" si="0"/>
        <v>FC</v>
      </c>
      <c r="D47" s="49"/>
      <c r="E47" s="6"/>
      <c r="F47" s="36">
        <f>D47*E47</f>
        <v>0</v>
      </c>
      <c r="G47" s="37">
        <f t="shared" si="2"/>
        <v>0.1</v>
      </c>
      <c r="H47" s="51">
        <f>IF(G47&lt;&gt;0,F47/G47,0)</f>
        <v>0</v>
      </c>
      <c r="I47" s="29"/>
      <c r="J47" s="6"/>
      <c r="K47" s="51">
        <f>I47*J47</f>
        <v>0</v>
      </c>
      <c r="L47" s="143">
        <f t="shared" si="5"/>
        <v>0</v>
      </c>
    </row>
    <row r="48" spans="1:12" customFormat="1" ht="11.5" customHeight="1" x14ac:dyDescent="0.25">
      <c r="A48" s="304"/>
      <c r="B48" s="40" t="s">
        <v>154</v>
      </c>
      <c r="C48" s="183" t="str">
        <f t="shared" si="0"/>
        <v>FC</v>
      </c>
      <c r="D48" s="49"/>
      <c r="E48" s="6"/>
      <c r="F48" s="36">
        <f t="shared" si="1"/>
        <v>0</v>
      </c>
      <c r="G48" s="37">
        <f t="shared" si="2"/>
        <v>0.1</v>
      </c>
      <c r="H48" s="51">
        <f t="shared" si="3"/>
        <v>0</v>
      </c>
      <c r="I48" s="29"/>
      <c r="J48" s="6"/>
      <c r="K48" s="51">
        <f t="shared" si="4"/>
        <v>0</v>
      </c>
      <c r="L48" s="143">
        <f t="shared" si="5"/>
        <v>0</v>
      </c>
    </row>
    <row r="49" spans="1:12" customFormat="1" ht="11.5" customHeight="1" x14ac:dyDescent="0.25">
      <c r="A49" s="304"/>
      <c r="B49" s="40" t="s">
        <v>121</v>
      </c>
      <c r="C49" s="183" t="str">
        <f t="shared" si="0"/>
        <v>FC</v>
      </c>
      <c r="D49" s="53"/>
      <c r="E49" s="6"/>
      <c r="F49" s="36">
        <f t="shared" si="1"/>
        <v>0</v>
      </c>
      <c r="G49" s="37">
        <f t="shared" si="2"/>
        <v>0.1</v>
      </c>
      <c r="H49" s="51">
        <f t="shared" si="3"/>
        <v>0</v>
      </c>
      <c r="I49" s="29"/>
      <c r="J49" s="6"/>
      <c r="K49" s="51">
        <f t="shared" si="4"/>
        <v>0</v>
      </c>
      <c r="L49" s="143">
        <f t="shared" si="5"/>
        <v>0</v>
      </c>
    </row>
    <row r="50" spans="1:12" customFormat="1" ht="13" thickBot="1" x14ac:dyDescent="0.3">
      <c r="A50" s="323"/>
      <c r="B50" s="312"/>
      <c r="C50" s="183" t="str">
        <f t="shared" si="0"/>
        <v>FC</v>
      </c>
      <c r="D50" s="53"/>
      <c r="E50" s="13"/>
      <c r="F50" s="36">
        <f t="shared" si="1"/>
        <v>0</v>
      </c>
      <c r="G50" s="37">
        <f t="shared" si="2"/>
        <v>0.1</v>
      </c>
      <c r="H50" s="51">
        <f t="shared" si="3"/>
        <v>0</v>
      </c>
      <c r="I50" s="29"/>
      <c r="J50" s="6"/>
      <c r="K50" s="51">
        <f t="shared" si="4"/>
        <v>0</v>
      </c>
      <c r="L50" s="143">
        <f t="shared" si="5"/>
        <v>0</v>
      </c>
    </row>
    <row r="51" spans="1:12" customFormat="1" ht="13.5" thickBot="1" x14ac:dyDescent="0.35">
      <c r="A51" s="284"/>
      <c r="B51" s="190" t="str">
        <f>+"SUB-TOTAL:  "&amp;A15</f>
        <v>SUB-TOTAL:  G3.5</v>
      </c>
      <c r="C51" s="185"/>
      <c r="D51" s="80"/>
      <c r="E51" s="81">
        <f>SUM(E15:E50)</f>
        <v>0</v>
      </c>
      <c r="F51" s="81">
        <f>SUM(F15:F50)</f>
        <v>0</v>
      </c>
      <c r="G51" s="82">
        <f>$B$8</f>
        <v>0.1</v>
      </c>
      <c r="H51" s="141">
        <f>SUM(H15:H50)</f>
        <v>0</v>
      </c>
      <c r="I51" s="142"/>
      <c r="J51" s="81"/>
      <c r="K51" s="141">
        <f>SUM(K15:K50)</f>
        <v>0</v>
      </c>
      <c r="L51" s="137">
        <f>SUM(L15:L50)</f>
        <v>0</v>
      </c>
    </row>
    <row r="52" spans="1:12" customFormat="1" ht="13" x14ac:dyDescent="0.3">
      <c r="A52" s="1"/>
      <c r="B52" s="1"/>
      <c r="C52" s="4"/>
      <c r="D52" s="31"/>
      <c r="E52" s="33"/>
      <c r="F52" s="33"/>
      <c r="G52" s="1"/>
      <c r="H52" s="25"/>
      <c r="I52" s="31"/>
      <c r="J52" s="33"/>
      <c r="K52" s="34"/>
      <c r="L52" s="34"/>
    </row>
    <row r="53" spans="1:12" ht="10.5" x14ac:dyDescent="0.25">
      <c r="D53" s="275"/>
      <c r="E53" s="276"/>
      <c r="F53" s="277"/>
      <c r="H53" s="26"/>
      <c r="I53" s="278"/>
      <c r="J53" s="276"/>
      <c r="K53" s="35"/>
      <c r="L53" s="35"/>
    </row>
    <row r="54" spans="1:12" ht="10.5" x14ac:dyDescent="0.25">
      <c r="D54" s="275"/>
      <c r="E54" s="276"/>
      <c r="F54" s="277"/>
      <c r="H54" s="26"/>
      <c r="I54" s="278"/>
      <c r="J54" s="276"/>
      <c r="K54" s="35"/>
      <c r="L54" s="35"/>
    </row>
    <row r="55" spans="1:12" ht="10.5" x14ac:dyDescent="0.25">
      <c r="D55" s="275"/>
      <c r="E55" s="276"/>
      <c r="F55" s="277"/>
      <c r="H55" s="26"/>
      <c r="I55" s="278"/>
      <c r="J55" s="276"/>
      <c r="K55" s="35"/>
      <c r="L55" s="35"/>
    </row>
    <row r="56" spans="1:12" ht="10.5" x14ac:dyDescent="0.25">
      <c r="D56" s="275"/>
      <c r="E56" s="276"/>
      <c r="F56" s="277"/>
      <c r="H56" s="26"/>
      <c r="I56" s="278"/>
      <c r="J56" s="276"/>
      <c r="K56" s="35"/>
      <c r="L56" s="35"/>
    </row>
    <row r="57" spans="1:12" ht="10.5" x14ac:dyDescent="0.25">
      <c r="D57" s="275"/>
      <c r="E57" s="276"/>
      <c r="F57" s="277"/>
      <c r="H57" s="26"/>
      <c r="I57" s="278"/>
      <c r="J57" s="276"/>
      <c r="K57" s="35"/>
      <c r="L57" s="35"/>
    </row>
    <row r="58" spans="1:12" ht="10.5" x14ac:dyDescent="0.25">
      <c r="D58" s="275"/>
      <c r="E58" s="276"/>
      <c r="F58" s="277"/>
      <c r="H58" s="26"/>
      <c r="I58" s="278"/>
      <c r="J58" s="276"/>
      <c r="K58" s="35"/>
      <c r="L58" s="35"/>
    </row>
    <row r="59" spans="1:12" ht="10.5" x14ac:dyDescent="0.25">
      <c r="D59" s="275"/>
      <c r="E59" s="276"/>
      <c r="F59" s="277"/>
      <c r="H59" s="26"/>
      <c r="I59" s="278"/>
      <c r="J59" s="276"/>
      <c r="K59" s="35"/>
      <c r="L59" s="35"/>
    </row>
    <row r="60" spans="1:12" ht="10.5" x14ac:dyDescent="0.25">
      <c r="D60" s="275"/>
      <c r="E60" s="276"/>
      <c r="F60" s="277"/>
      <c r="H60" s="26"/>
      <c r="I60" s="278"/>
      <c r="J60" s="276"/>
      <c r="K60" s="35"/>
      <c r="L60" s="35"/>
    </row>
    <row r="61" spans="1:12" ht="10.5" x14ac:dyDescent="0.25">
      <c r="D61" s="275"/>
      <c r="E61" s="276"/>
      <c r="F61" s="277"/>
      <c r="H61" s="26"/>
      <c r="I61" s="278"/>
      <c r="J61" s="276"/>
      <c r="K61" s="35"/>
      <c r="L61" s="35"/>
    </row>
    <row r="62" spans="1:12" ht="10.5" x14ac:dyDescent="0.25">
      <c r="D62" s="275"/>
      <c r="E62" s="276"/>
      <c r="F62" s="277"/>
      <c r="H62" s="26"/>
      <c r="I62" s="278"/>
      <c r="J62" s="276"/>
      <c r="K62" s="35"/>
      <c r="L62" s="35"/>
    </row>
    <row r="63" spans="1:12" ht="10.5" x14ac:dyDescent="0.25">
      <c r="D63" s="275"/>
      <c r="E63" s="276"/>
      <c r="F63" s="277"/>
      <c r="H63" s="26"/>
      <c r="I63" s="278"/>
      <c r="J63" s="276"/>
      <c r="K63" s="35"/>
      <c r="L63" s="35"/>
    </row>
    <row r="64" spans="1:12" ht="10.5" x14ac:dyDescent="0.25">
      <c r="D64" s="275"/>
      <c r="E64" s="276"/>
      <c r="F64" s="277"/>
      <c r="H64" s="26"/>
      <c r="I64" s="278"/>
      <c r="J64" s="276"/>
      <c r="K64" s="35"/>
      <c r="L64" s="35"/>
    </row>
    <row r="65" spans="4:12" ht="10.5" x14ac:dyDescent="0.25">
      <c r="D65" s="275"/>
      <c r="E65" s="276"/>
      <c r="F65" s="277"/>
      <c r="H65" s="26"/>
      <c r="I65" s="278"/>
      <c r="J65" s="276"/>
      <c r="K65" s="35"/>
      <c r="L65" s="35"/>
    </row>
    <row r="66" spans="4:12" ht="10.5" x14ac:dyDescent="0.25">
      <c r="D66" s="275"/>
      <c r="E66" s="276"/>
      <c r="F66" s="277"/>
      <c r="H66" s="26"/>
      <c r="I66" s="278"/>
      <c r="J66" s="276"/>
      <c r="K66" s="35"/>
      <c r="L66" s="35"/>
    </row>
    <row r="67" spans="4:12" ht="10.5" x14ac:dyDescent="0.25">
      <c r="D67" s="275"/>
      <c r="E67" s="276"/>
      <c r="F67" s="277"/>
      <c r="H67" s="26"/>
      <c r="I67" s="278"/>
      <c r="J67" s="276"/>
      <c r="K67" s="35"/>
      <c r="L67" s="35"/>
    </row>
    <row r="68" spans="4:12" ht="10.5" x14ac:dyDescent="0.25">
      <c r="D68" s="275"/>
      <c r="E68" s="276"/>
      <c r="F68" s="277"/>
      <c r="H68" s="26"/>
      <c r="I68" s="278"/>
      <c r="J68" s="276"/>
      <c r="K68" s="35"/>
      <c r="L68" s="35"/>
    </row>
    <row r="69" spans="4:12" ht="10.5" x14ac:dyDescent="0.25">
      <c r="D69" s="275"/>
      <c r="E69" s="276"/>
      <c r="F69" s="277"/>
      <c r="H69" s="26"/>
      <c r="I69" s="278"/>
      <c r="J69" s="276"/>
      <c r="K69" s="35"/>
      <c r="L69" s="35"/>
    </row>
    <row r="70" spans="4:12" ht="10.5" x14ac:dyDescent="0.25">
      <c r="D70" s="275"/>
      <c r="E70" s="276"/>
      <c r="F70" s="277"/>
      <c r="H70" s="26"/>
      <c r="I70" s="278"/>
      <c r="J70" s="276"/>
      <c r="K70" s="35"/>
      <c r="L70" s="35"/>
    </row>
    <row r="71" spans="4:12" ht="10.5" x14ac:dyDescent="0.25">
      <c r="D71" s="275"/>
      <c r="E71" s="276"/>
      <c r="F71" s="277"/>
      <c r="H71" s="26"/>
      <c r="I71" s="278"/>
      <c r="J71" s="276"/>
      <c r="K71" s="35"/>
      <c r="L71" s="35"/>
    </row>
    <row r="72" spans="4:12" ht="10.5" x14ac:dyDescent="0.25">
      <c r="D72" s="275"/>
      <c r="E72" s="276"/>
      <c r="F72" s="277"/>
      <c r="H72" s="26"/>
      <c r="I72" s="278"/>
      <c r="J72" s="276"/>
      <c r="K72" s="35"/>
      <c r="L72" s="35"/>
    </row>
    <row r="73" spans="4:12" ht="10.5" x14ac:dyDescent="0.25">
      <c r="D73" s="275"/>
      <c r="E73" s="276"/>
      <c r="F73" s="277"/>
      <c r="H73" s="26"/>
      <c r="I73" s="278"/>
      <c r="J73" s="276"/>
      <c r="K73" s="35"/>
      <c r="L73" s="35"/>
    </row>
    <row r="74" spans="4:12" ht="10.5" x14ac:dyDescent="0.25">
      <c r="D74" s="275"/>
      <c r="E74" s="276"/>
      <c r="F74" s="277"/>
      <c r="H74" s="26"/>
      <c r="I74" s="278"/>
      <c r="J74" s="276"/>
      <c r="K74" s="35"/>
      <c r="L74" s="35"/>
    </row>
    <row r="75" spans="4:12" ht="10.5" x14ac:dyDescent="0.25">
      <c r="D75" s="275"/>
      <c r="E75" s="276"/>
      <c r="F75" s="277"/>
      <c r="H75" s="26"/>
      <c r="I75" s="278"/>
      <c r="J75" s="276"/>
      <c r="K75" s="35"/>
      <c r="L75" s="35"/>
    </row>
    <row r="76" spans="4:12" ht="10.5" x14ac:dyDescent="0.25">
      <c r="D76" s="275"/>
      <c r="E76" s="276"/>
      <c r="F76" s="277"/>
      <c r="H76" s="26"/>
      <c r="I76" s="278"/>
      <c r="J76" s="276"/>
      <c r="K76" s="35"/>
      <c r="L76" s="35"/>
    </row>
    <row r="77" spans="4:12" ht="10.5" x14ac:dyDescent="0.25">
      <c r="D77" s="275"/>
      <c r="E77" s="276"/>
      <c r="F77" s="277"/>
      <c r="H77" s="26"/>
      <c r="I77" s="278"/>
      <c r="J77" s="276"/>
      <c r="K77" s="35"/>
      <c r="L77" s="35"/>
    </row>
    <row r="78" spans="4:12" ht="10.5" x14ac:dyDescent="0.25">
      <c r="D78" s="275"/>
      <c r="E78" s="276"/>
      <c r="F78" s="277"/>
      <c r="H78" s="26"/>
      <c r="I78" s="278"/>
      <c r="J78" s="276"/>
      <c r="K78" s="35"/>
      <c r="L78" s="35"/>
    </row>
    <row r="79" spans="4:12" ht="10.5" x14ac:dyDescent="0.25">
      <c r="D79" s="275"/>
      <c r="E79" s="276"/>
      <c r="F79" s="277"/>
      <c r="H79" s="26"/>
      <c r="I79" s="278"/>
      <c r="J79" s="276"/>
      <c r="K79" s="35"/>
      <c r="L79" s="35"/>
    </row>
    <row r="80" spans="4:12" ht="10.5" x14ac:dyDescent="0.25">
      <c r="D80" s="275"/>
      <c r="E80" s="276"/>
      <c r="F80" s="277"/>
      <c r="H80" s="26"/>
      <c r="I80" s="278"/>
      <c r="J80" s="276"/>
      <c r="K80" s="35"/>
      <c r="L80" s="35"/>
    </row>
    <row r="81" spans="4:12" ht="10.5" x14ac:dyDescent="0.25">
      <c r="D81" s="275"/>
      <c r="E81" s="276"/>
      <c r="F81" s="277"/>
      <c r="H81" s="26"/>
      <c r="I81" s="278"/>
      <c r="J81" s="276"/>
      <c r="K81" s="35"/>
      <c r="L81" s="35"/>
    </row>
    <row r="82" spans="4:12" ht="10.5" x14ac:dyDescent="0.25">
      <c r="D82" s="275"/>
      <c r="E82" s="276"/>
      <c r="F82" s="277"/>
      <c r="H82" s="26"/>
      <c r="I82" s="278"/>
      <c r="J82" s="276"/>
      <c r="K82" s="35"/>
      <c r="L82" s="35"/>
    </row>
    <row r="83" spans="4:12" ht="10.5" x14ac:dyDescent="0.25">
      <c r="D83" s="275"/>
      <c r="E83" s="276"/>
      <c r="F83" s="277"/>
      <c r="H83" s="26"/>
      <c r="I83" s="278"/>
      <c r="J83" s="276"/>
      <c r="K83" s="35"/>
      <c r="L83" s="35"/>
    </row>
    <row r="84" spans="4:12" ht="10.5" x14ac:dyDescent="0.25">
      <c r="D84" s="275"/>
      <c r="E84" s="276"/>
      <c r="F84" s="277"/>
      <c r="H84" s="26"/>
      <c r="I84" s="278"/>
      <c r="J84" s="276"/>
      <c r="K84" s="35"/>
      <c r="L84" s="35"/>
    </row>
    <row r="85" spans="4:12" ht="10.5" x14ac:dyDescent="0.25">
      <c r="D85" s="275"/>
      <c r="E85" s="276"/>
      <c r="F85" s="277"/>
      <c r="H85" s="26"/>
      <c r="I85" s="278"/>
      <c r="J85" s="276"/>
      <c r="K85" s="35"/>
      <c r="L85" s="35"/>
    </row>
    <row r="86" spans="4:12" ht="10.5" x14ac:dyDescent="0.25">
      <c r="D86" s="275"/>
      <c r="E86" s="276"/>
      <c r="F86" s="277"/>
      <c r="H86" s="26"/>
      <c r="I86" s="278"/>
      <c r="J86" s="276"/>
      <c r="K86" s="35"/>
      <c r="L86" s="35"/>
    </row>
    <row r="87" spans="4:12" ht="10.5" x14ac:dyDescent="0.25">
      <c r="D87" s="275"/>
      <c r="E87" s="276"/>
      <c r="F87" s="277"/>
      <c r="H87" s="26"/>
      <c r="I87" s="278"/>
      <c r="J87" s="276"/>
      <c r="K87" s="35"/>
      <c r="L87" s="35"/>
    </row>
    <row r="88" spans="4:12" ht="10.5" x14ac:dyDescent="0.25">
      <c r="D88" s="275"/>
      <c r="E88" s="276"/>
      <c r="F88" s="277"/>
      <c r="H88" s="26"/>
      <c r="I88" s="278"/>
      <c r="J88" s="276"/>
      <c r="K88" s="35"/>
      <c r="L88" s="35"/>
    </row>
    <row r="89" spans="4:12" ht="10.5" x14ac:dyDescent="0.25">
      <c r="D89" s="275"/>
      <c r="E89" s="276"/>
      <c r="F89" s="277"/>
      <c r="H89" s="26"/>
      <c r="I89" s="278"/>
      <c r="J89" s="276"/>
      <c r="K89" s="35"/>
      <c r="L89" s="35"/>
    </row>
    <row r="90" spans="4:12" ht="10.5" x14ac:dyDescent="0.25">
      <c r="D90" s="275"/>
      <c r="E90" s="276"/>
      <c r="F90" s="277"/>
      <c r="H90" s="26"/>
      <c r="I90" s="278"/>
      <c r="J90" s="276"/>
      <c r="K90" s="35"/>
      <c r="L90" s="35"/>
    </row>
    <row r="91" spans="4:12" ht="10.5" x14ac:dyDescent="0.25">
      <c r="D91" s="275"/>
      <c r="E91" s="276"/>
      <c r="F91" s="277"/>
      <c r="H91" s="26"/>
      <c r="I91" s="278"/>
      <c r="J91" s="276"/>
      <c r="K91" s="35"/>
      <c r="L91" s="35"/>
    </row>
    <row r="92" spans="4:12" ht="10.5" x14ac:dyDescent="0.25">
      <c r="D92" s="275"/>
      <c r="E92" s="276"/>
      <c r="F92" s="277"/>
      <c r="H92" s="26"/>
      <c r="I92" s="278"/>
      <c r="J92" s="276"/>
      <c r="K92" s="35"/>
      <c r="L92" s="35"/>
    </row>
    <row r="93" spans="4:12" ht="10.5" x14ac:dyDescent="0.25">
      <c r="D93" s="275"/>
      <c r="E93" s="276"/>
      <c r="F93" s="277"/>
      <c r="H93" s="26"/>
      <c r="I93" s="278"/>
      <c r="J93" s="276"/>
      <c r="K93" s="35"/>
      <c r="L93" s="35"/>
    </row>
    <row r="94" spans="4:12" ht="10.5" x14ac:dyDescent="0.25">
      <c r="D94" s="275"/>
      <c r="E94" s="276"/>
      <c r="F94" s="277"/>
      <c r="H94" s="26"/>
      <c r="I94" s="278"/>
      <c r="J94" s="276"/>
      <c r="K94" s="35"/>
      <c r="L94" s="35"/>
    </row>
    <row r="95" spans="4:12" ht="10.5" x14ac:dyDescent="0.25">
      <c r="D95" s="275"/>
      <c r="E95" s="276"/>
      <c r="F95" s="277"/>
      <c r="H95" s="26"/>
      <c r="I95" s="278"/>
      <c r="J95" s="276"/>
      <c r="K95" s="35"/>
      <c r="L95" s="35"/>
    </row>
    <row r="96" spans="4:12" ht="10.5" x14ac:dyDescent="0.25">
      <c r="D96" s="275"/>
      <c r="E96" s="276"/>
      <c r="F96" s="277"/>
      <c r="H96" s="26"/>
      <c r="I96" s="278"/>
      <c r="J96" s="276"/>
      <c r="K96" s="35"/>
      <c r="L96" s="35"/>
    </row>
    <row r="97" spans="4:12" ht="10.5" x14ac:dyDescent="0.25">
      <c r="D97" s="275"/>
      <c r="E97" s="276"/>
      <c r="F97" s="277"/>
      <c r="H97" s="26"/>
      <c r="I97" s="278"/>
      <c r="J97" s="276"/>
      <c r="K97" s="35"/>
      <c r="L97" s="35"/>
    </row>
    <row r="98" spans="4:12" ht="10.5" x14ac:dyDescent="0.25">
      <c r="D98" s="275"/>
      <c r="E98" s="276"/>
      <c r="F98" s="277"/>
      <c r="H98" s="26"/>
      <c r="I98" s="278"/>
      <c r="J98" s="276"/>
      <c r="K98" s="35"/>
      <c r="L98" s="35"/>
    </row>
    <row r="99" spans="4:12" ht="10.5" x14ac:dyDescent="0.25">
      <c r="D99" s="275"/>
      <c r="E99" s="276"/>
      <c r="F99" s="277"/>
      <c r="H99" s="26"/>
      <c r="I99" s="278"/>
      <c r="J99" s="276"/>
      <c r="K99" s="35"/>
      <c r="L99" s="35"/>
    </row>
    <row r="100" spans="4:12" ht="10.5" x14ac:dyDescent="0.25">
      <c r="D100" s="275"/>
      <c r="E100" s="276"/>
      <c r="F100" s="277"/>
      <c r="H100" s="26"/>
      <c r="I100" s="278"/>
      <c r="J100" s="276"/>
      <c r="K100" s="35"/>
      <c r="L100" s="35"/>
    </row>
    <row r="101" spans="4:12" ht="10.5" x14ac:dyDescent="0.25">
      <c r="D101" s="275"/>
      <c r="E101" s="276"/>
      <c r="F101" s="277"/>
      <c r="H101" s="26"/>
      <c r="I101" s="278"/>
      <c r="J101" s="276"/>
      <c r="K101" s="35"/>
      <c r="L101" s="35"/>
    </row>
    <row r="102" spans="4:12" ht="10.5" x14ac:dyDescent="0.25">
      <c r="D102" s="275"/>
      <c r="E102" s="276"/>
      <c r="F102" s="277"/>
      <c r="H102" s="26"/>
      <c r="I102" s="278"/>
      <c r="J102" s="276"/>
      <c r="K102" s="35"/>
      <c r="L102" s="35"/>
    </row>
    <row r="103" spans="4:12" ht="10.5" x14ac:dyDescent="0.25">
      <c r="D103" s="275"/>
      <c r="E103" s="276"/>
      <c r="F103" s="277"/>
      <c r="H103" s="26"/>
      <c r="I103" s="278"/>
      <c r="J103" s="276"/>
      <c r="K103" s="35"/>
      <c r="L103" s="35"/>
    </row>
    <row r="104" spans="4:12" ht="10.5" x14ac:dyDescent="0.25">
      <c r="D104" s="275"/>
      <c r="E104" s="276"/>
      <c r="F104" s="277"/>
      <c r="H104" s="26"/>
      <c r="I104" s="278"/>
      <c r="J104" s="276"/>
      <c r="K104" s="35"/>
      <c r="L104" s="35"/>
    </row>
    <row r="105" spans="4:12" ht="10.5" x14ac:dyDescent="0.25">
      <c r="D105" s="275"/>
      <c r="E105" s="276"/>
      <c r="F105" s="277"/>
      <c r="H105" s="26"/>
      <c r="I105" s="278"/>
      <c r="J105" s="276"/>
      <c r="K105" s="35"/>
      <c r="L105" s="35"/>
    </row>
    <row r="106" spans="4:12" ht="10.5" x14ac:dyDescent="0.25">
      <c r="D106" s="275"/>
      <c r="E106" s="276"/>
      <c r="F106" s="277"/>
      <c r="H106" s="26"/>
      <c r="I106" s="278"/>
      <c r="J106" s="276"/>
      <c r="K106" s="35"/>
      <c r="L106" s="35"/>
    </row>
    <row r="107" spans="4:12" ht="10.5" x14ac:dyDescent="0.25">
      <c r="D107" s="275"/>
      <c r="E107" s="276"/>
      <c r="F107" s="277"/>
      <c r="H107" s="26"/>
      <c r="I107" s="278"/>
      <c r="J107" s="276"/>
      <c r="K107" s="35"/>
      <c r="L107" s="35"/>
    </row>
    <row r="108" spans="4:12" ht="10.5" x14ac:dyDescent="0.25">
      <c r="D108" s="275"/>
      <c r="E108" s="276"/>
      <c r="F108" s="277"/>
      <c r="H108" s="26"/>
      <c r="I108" s="278"/>
      <c r="J108" s="276"/>
      <c r="K108" s="35"/>
      <c r="L108" s="35"/>
    </row>
    <row r="109" spans="4:12" ht="10.5" x14ac:dyDescent="0.25">
      <c r="D109" s="275"/>
      <c r="E109" s="276"/>
      <c r="F109" s="277"/>
      <c r="H109" s="26"/>
      <c r="I109" s="278"/>
      <c r="J109" s="276"/>
      <c r="K109" s="35"/>
      <c r="L109" s="35"/>
    </row>
    <row r="110" spans="4:12" ht="10.5" x14ac:dyDescent="0.25">
      <c r="D110" s="275"/>
      <c r="E110" s="276"/>
      <c r="F110" s="277"/>
      <c r="H110" s="26"/>
      <c r="I110" s="278"/>
      <c r="J110" s="276"/>
      <c r="K110" s="35"/>
      <c r="L110" s="35"/>
    </row>
    <row r="111" spans="4:12" ht="10.5" x14ac:dyDescent="0.25">
      <c r="D111" s="275"/>
      <c r="E111" s="276"/>
      <c r="F111" s="277"/>
      <c r="H111" s="26"/>
      <c r="I111" s="278"/>
      <c r="J111" s="276"/>
      <c r="K111" s="35"/>
      <c r="L111" s="35"/>
    </row>
    <row r="112" spans="4:12" x14ac:dyDescent="0.2">
      <c r="E112" s="279"/>
      <c r="F112" s="280"/>
    </row>
    <row r="113" spans="5:6" x14ac:dyDescent="0.2">
      <c r="E113" s="279"/>
      <c r="F113" s="280"/>
    </row>
    <row r="114" spans="5:6" x14ac:dyDescent="0.2">
      <c r="E114" s="279"/>
      <c r="F114" s="280"/>
    </row>
  </sheetData>
  <sheetProtection formatColumns="0" formatRows="0" selectLockedCells="1"/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4803149606299213" right="0.74803149606299213" top="0.51181102362204722" bottom="0.55118110236220474" header="0.31496062992125984" footer="0.27559055118110237"/>
  <pageSetup paperSize="9" scale="88" fitToHeight="2" orientation="landscape" r:id="rId1"/>
  <headerFooter alignWithMargins="0">
    <oddHeader>&amp;LFALE Region Security Project&amp;RVolume 1C</oddHeader>
    <oddFooter>&amp;LATNS/OT/TPQ/110/FALE Region Security - Volume 1C V0.1&amp;C&amp;A&amp;RPage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D510A1E763C4E8D646A5B551FC496" ma:contentTypeVersion="4" ma:contentTypeDescription="Create a new document." ma:contentTypeScope="" ma:versionID="24e38a6e1cf314addd2e8c0eff8a01cf">
  <xsd:schema xmlns:xsd="http://www.w3.org/2001/XMLSchema" xmlns:xs="http://www.w3.org/2001/XMLSchema" xmlns:p="http://schemas.microsoft.com/office/2006/metadata/properties" xmlns:ns2="6d2b0305-7263-4aab-b573-b451c0345c31" targetNamespace="http://schemas.microsoft.com/office/2006/metadata/properties" ma:root="true" ma:fieldsID="52064fd7e3ae7ad61e0ea2e7064b28a7" ns2:_="">
    <xsd:import namespace="6d2b0305-7263-4aab-b573-b451c0345c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b0305-7263-4aab-b573-b451c0345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C4743-FF1C-430F-BDAB-D9033D7E47B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6d2b0305-7263-4aab-b573-b451c0345c31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0B522C-1937-43D0-9106-779355CF71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D9DC8-A44E-4A38-8B1A-A3E5CA2E6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b0305-7263-4aab-b573-b451c0345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Instructions</vt:lpstr>
      <vt:lpstr>G1 SUMMARY</vt:lpstr>
      <vt:lpstr>G2_1 PMP</vt:lpstr>
      <vt:lpstr>G2_2 ILS</vt:lpstr>
      <vt:lpstr>G3_1 FALE</vt:lpstr>
      <vt:lpstr>G3_2 FABL</vt:lpstr>
      <vt:lpstr>G3_3 FAKM</vt:lpstr>
      <vt:lpstr>G3_4 FAUP</vt:lpstr>
      <vt:lpstr>G3_5 FAGG</vt:lpstr>
      <vt:lpstr>G4 Miscellaneous</vt:lpstr>
      <vt:lpstr>G5 Options</vt:lpstr>
      <vt:lpstr>G6_1 Support Contract (Base)</vt:lpstr>
      <vt:lpstr>G6_2 Support Contract (Inflated</vt:lpstr>
      <vt:lpstr>'G1 SUMMARY'!Print_Area</vt:lpstr>
      <vt:lpstr>'G2_1 PMP'!Print_Area</vt:lpstr>
      <vt:lpstr>'G2_2 ILS'!Print_Area</vt:lpstr>
      <vt:lpstr>'G3_1 FALE'!Print_Area</vt:lpstr>
      <vt:lpstr>'G3_2 FABL'!Print_Area</vt:lpstr>
      <vt:lpstr>'G3_3 FAKM'!Print_Area</vt:lpstr>
      <vt:lpstr>'G3_4 FAUP'!Print_Area</vt:lpstr>
      <vt:lpstr>'G3_5 FAGG'!Print_Area</vt:lpstr>
      <vt:lpstr>'G4 Miscellaneous'!Print_Area</vt:lpstr>
      <vt:lpstr>'G5 Options'!Print_Area</vt:lpstr>
      <vt:lpstr>'G6_1 Support Contract (Base)'!Print_Area</vt:lpstr>
      <vt:lpstr>'G6_2 Support Contract (Inflated'!Print_Area</vt:lpstr>
      <vt:lpstr>Instructions!Print_Area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Louw Grobler</dc:creator>
  <cp:keywords/>
  <dc:description/>
  <cp:lastModifiedBy>Light Gqabu</cp:lastModifiedBy>
  <cp:revision/>
  <dcterms:created xsi:type="dcterms:W3CDTF">2001-08-28T08:14:03Z</dcterms:created>
  <dcterms:modified xsi:type="dcterms:W3CDTF">2024-11-06T13:57:31Z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0x010100B4FD510A1E763C4E8D646A5B551FC496</vt:lpwstr>
  </property>
</Properties>
</file>