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vs\Documents\WIP and TO DO\PROJECTS\VHF Coastal 2\Revised Bid Documents\"/>
    </mc:Choice>
  </mc:AlternateContent>
  <xr:revisionPtr revIDLastSave="0" documentId="13_ncr:1_{EA29DF9B-FEC0-4A9A-8716-EFB6ABDF8BFB}" xr6:coauthVersionLast="47" xr6:coauthVersionMax="47" xr10:uidLastSave="{00000000-0000-0000-0000-000000000000}"/>
  <bookViews>
    <workbookView xWindow="-110" yWindow="-110" windowWidth="19420" windowHeight="10420" tabRatio="603" xr2:uid="{00000000-000D-0000-FFFF-FFFF00000000}"/>
  </bookViews>
  <sheets>
    <sheet name="Instructions" sheetId="63" r:id="rId1"/>
    <sheet name="Bidder Info" sheetId="62" r:id="rId2"/>
    <sheet name="G1 SUMMARY" sheetId="19" r:id="rId3"/>
    <sheet name="G2_1 PMP" sheetId="10" r:id="rId4"/>
    <sheet name="G2_2 ILS" sheetId="7" r:id="rId5"/>
    <sheet name="G3_1 VHF Equipment" sheetId="3" r:id="rId6"/>
    <sheet name="G3_2 RCMMS" sheetId="6" r:id="rId7"/>
    <sheet name="G3_3 Shelters" sheetId="4" r:id="rId8"/>
    <sheet name="G6_0 LRU List" sheetId="56" r:id="rId9"/>
    <sheet name="G6_1 Depot Spares" sheetId="9" r:id="rId10"/>
    <sheet name="G6_2 Test Equipment" sheetId="55" r:id="rId11"/>
    <sheet name="G7 Miscellaneous" sheetId="11" r:id="rId12"/>
    <sheet name="G8 Options" sheetId="12" r:id="rId13"/>
    <sheet name="G9 Maintenance Contract" sheetId="54" r:id="rId14"/>
    <sheet name="King Shaka Site (TX)" sheetId="79" r:id="rId15"/>
    <sheet name="King Shaka Site (RX)" sheetId="82" r:id="rId16"/>
    <sheet name="King Shaka Site (EMR)" sheetId="100" r:id="rId17"/>
    <sheet name="Pietermaritzburg Site" sheetId="83" r:id="rId18"/>
    <sheet name="Richards Bay Airport Site" sheetId="98" r:id="rId19"/>
    <sheet name="Virginia Airport Site" sheetId="85" r:id="rId20"/>
    <sheet name="Louwsburg FRS" sheetId="86" r:id="rId21"/>
    <sheet name="Mount Ayliffe FRS" sheetId="87" r:id="rId22"/>
    <sheet name="Port Elizabeth Site (TX)" sheetId="88" r:id="rId23"/>
    <sheet name="Port Elizabeth Site (RX)" sheetId="89" r:id="rId24"/>
    <sheet name="Port Elizabeth Site (EMR)" sheetId="102" r:id="rId25"/>
    <sheet name="Hummansdorp FRS" sheetId="90" r:id="rId26"/>
    <sheet name="East London Site (TX)" sheetId="91" r:id="rId27"/>
    <sheet name="East London Site (RX)" sheetId="92" r:id="rId28"/>
    <sheet name="East London Site (EMR)" sheetId="103" r:id="rId29"/>
    <sheet name="Umthatha FRS" sheetId="94" r:id="rId30"/>
    <sheet name="Queenstown FRS" sheetId="99" r:id="rId31"/>
    <sheet name="George Site (TX)" sheetId="95" r:id="rId32"/>
    <sheet name="George Site (RX)" sheetId="101" r:id="rId33"/>
    <sheet name="George Site (EMR)" sheetId="104" r:id="rId34"/>
    <sheet name="Potjiesberg FRS" sheetId="97" r:id="rId35"/>
    <sheet name="ATA" sheetId="96" r:id="rId36"/>
  </sheets>
  <definedNames>
    <definedName name="_xlnm.Print_Area" localSheetId="35">ATA!$A$1:$L$84</definedName>
    <definedName name="_xlnm.Print_Area" localSheetId="28">'East London Site (EMR)'!$A$1:$L$84</definedName>
    <definedName name="_xlnm.Print_Area" localSheetId="27">'East London Site (RX)'!$A$1:$L$84</definedName>
    <definedName name="_xlnm.Print_Area" localSheetId="26">'East London Site (TX)'!$A$1:$L$84</definedName>
    <definedName name="_xlnm.Print_Area" localSheetId="2">'G1 SUMMARY'!$A$2:$L$65</definedName>
    <definedName name="_xlnm.Print_Area" localSheetId="3">'G2_1 PMP'!$A$2:$L$58</definedName>
    <definedName name="_xlnm.Print_Area" localSheetId="4">'G2_2 ILS'!$A$2:$L$58</definedName>
    <definedName name="_xlnm.Print_Area" localSheetId="5">'G3_1 VHF Equipment'!$A$2:$L$55</definedName>
    <definedName name="_xlnm.Print_Area" localSheetId="6">'G3_2 RCMMS'!$A$2:$L$55</definedName>
    <definedName name="_xlnm.Print_Area" localSheetId="7">'G3_3 Shelters'!$A$2:$L$40</definedName>
    <definedName name="_xlnm.Print_Area" localSheetId="8">'G6_0 LRU List'!$A$2:$L$78</definedName>
    <definedName name="_xlnm.Print_Area" localSheetId="9">'G6_1 Depot Spares'!$A$2:$L$48</definedName>
    <definedName name="_xlnm.Print_Area" localSheetId="10">'G6_2 Test Equipment'!$A$2:$L$43</definedName>
    <definedName name="_xlnm.Print_Area" localSheetId="11">'G7 Miscellaneous'!$A$2:$L$43</definedName>
    <definedName name="_xlnm.Print_Area" localSheetId="12">'G8 Options'!$A$2:$L$50</definedName>
    <definedName name="_xlnm.Print_Area" localSheetId="13">'G9 Maintenance Contract'!$A$2:$L$42</definedName>
    <definedName name="_xlnm.Print_Area" localSheetId="33">'George Site (EMR)'!$A$1:$L$84</definedName>
    <definedName name="_xlnm.Print_Area" localSheetId="32">'George Site (RX)'!$A$1:$L$84</definedName>
    <definedName name="_xlnm.Print_Area" localSheetId="31">'George Site (TX)'!$A$1:$L$84</definedName>
    <definedName name="_xlnm.Print_Area" localSheetId="25">'Hummansdorp FRS'!$A$1:$L$84</definedName>
    <definedName name="_xlnm.Print_Area" localSheetId="16">'King Shaka Site (EMR)'!$A$1:$L$84</definedName>
    <definedName name="_xlnm.Print_Area" localSheetId="15">'King Shaka Site (RX)'!$A$1:$L$84</definedName>
    <definedName name="_xlnm.Print_Area" localSheetId="14">'King Shaka Site (TX)'!$A$1:$L$84</definedName>
    <definedName name="_xlnm.Print_Area" localSheetId="20">'Louwsburg FRS'!$A$1:$L$84</definedName>
    <definedName name="_xlnm.Print_Area" localSheetId="21">'Mount Ayliffe FRS'!$A$1:$L$84</definedName>
    <definedName name="_xlnm.Print_Area" localSheetId="17">'Pietermaritzburg Site'!$A$1:$L$84</definedName>
    <definedName name="_xlnm.Print_Area" localSheetId="24">'Port Elizabeth Site (EMR)'!$A$1:$L$84</definedName>
    <definedName name="_xlnm.Print_Area" localSheetId="23">'Port Elizabeth Site (RX)'!$A$1:$L$84</definedName>
    <definedName name="_xlnm.Print_Area" localSheetId="22">'Port Elizabeth Site (TX)'!$A$1:$L$84</definedName>
    <definedName name="_xlnm.Print_Area" localSheetId="34">'Potjiesberg FRS'!$A$1:$L$84</definedName>
    <definedName name="_xlnm.Print_Area" localSheetId="30">'Queenstown FRS'!$A$1:$L$84</definedName>
    <definedName name="_xlnm.Print_Area" localSheetId="18">'Richards Bay Airport Site'!$A$1:$L$84</definedName>
    <definedName name="_xlnm.Print_Area" localSheetId="29">'Umthatha FRS'!$A$1:$L$84</definedName>
    <definedName name="_xlnm.Print_Area" localSheetId="19">'Virginia Airport Site'!$A$1:$L$84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7" l="1"/>
  <c r="B4" i="3"/>
  <c r="B4" i="6"/>
  <c r="B4" i="4"/>
  <c r="B4" i="56"/>
  <c r="B4" i="9"/>
  <c r="B4" i="55"/>
  <c r="B4" i="11"/>
  <c r="B4" i="12"/>
  <c r="B4" i="54"/>
  <c r="B4" i="79"/>
  <c r="B4" i="82"/>
  <c r="B4" i="100"/>
  <c r="B4" i="83"/>
  <c r="B4" i="98"/>
  <c r="B4" i="85"/>
  <c r="B4" i="86"/>
  <c r="B4" i="87"/>
  <c r="B4" i="88"/>
  <c r="B4" i="89"/>
  <c r="B4" i="102"/>
  <c r="B4" i="90"/>
  <c r="B4" i="91"/>
  <c r="B4" i="92"/>
  <c r="B4" i="103"/>
  <c r="B4" i="94"/>
  <c r="B4" i="99"/>
  <c r="B4" i="95"/>
  <c r="B4" i="101"/>
  <c r="B4" i="104"/>
  <c r="B4" i="97"/>
  <c r="B4" i="96"/>
  <c r="B4" i="10"/>
  <c r="B4" i="19"/>
  <c r="K25" i="82"/>
  <c r="L25" i="82" s="1"/>
  <c r="G25" i="82"/>
  <c r="H25" i="82" s="1"/>
  <c r="F25" i="82"/>
  <c r="C25" i="82"/>
  <c r="K25" i="100"/>
  <c r="L25" i="100" s="1"/>
  <c r="G25" i="100"/>
  <c r="H25" i="100" s="1"/>
  <c r="F25" i="100"/>
  <c r="C25" i="100"/>
  <c r="K25" i="83"/>
  <c r="L25" i="83" s="1"/>
  <c r="G25" i="83"/>
  <c r="H25" i="83" s="1"/>
  <c r="F25" i="83"/>
  <c r="C25" i="83"/>
  <c r="K25" i="98"/>
  <c r="L25" i="98" s="1"/>
  <c r="G25" i="98"/>
  <c r="H25" i="98" s="1"/>
  <c r="F25" i="98"/>
  <c r="C25" i="98"/>
  <c r="K25" i="85"/>
  <c r="L25" i="85" s="1"/>
  <c r="G25" i="85"/>
  <c r="H25" i="85" s="1"/>
  <c r="F25" i="85"/>
  <c r="C25" i="85"/>
  <c r="K25" i="86"/>
  <c r="L25" i="86" s="1"/>
  <c r="G25" i="86"/>
  <c r="H25" i="86" s="1"/>
  <c r="F25" i="86"/>
  <c r="C25" i="86"/>
  <c r="K25" i="87"/>
  <c r="L25" i="87" s="1"/>
  <c r="G25" i="87"/>
  <c r="H25" i="87" s="1"/>
  <c r="F25" i="87"/>
  <c r="C25" i="87"/>
  <c r="K25" i="88"/>
  <c r="L25" i="88" s="1"/>
  <c r="G25" i="88"/>
  <c r="H25" i="88" s="1"/>
  <c r="F25" i="88"/>
  <c r="C25" i="88"/>
  <c r="K25" i="89"/>
  <c r="G25" i="89"/>
  <c r="E25" i="89"/>
  <c r="F25" i="89" s="1"/>
  <c r="C25" i="89"/>
  <c r="K25" i="102"/>
  <c r="G25" i="102"/>
  <c r="E25" i="102"/>
  <c r="F25" i="102" s="1"/>
  <c r="C25" i="102"/>
  <c r="K25" i="90"/>
  <c r="G25" i="90"/>
  <c r="H25" i="90" s="1"/>
  <c r="F25" i="90"/>
  <c r="C25" i="90"/>
  <c r="K25" i="91"/>
  <c r="G25" i="91"/>
  <c r="H25" i="91" s="1"/>
  <c r="F25" i="91"/>
  <c r="C25" i="91"/>
  <c r="K25" i="92"/>
  <c r="G25" i="92"/>
  <c r="H25" i="92" s="1"/>
  <c r="F25" i="92"/>
  <c r="C25" i="92"/>
  <c r="K25" i="103"/>
  <c r="G25" i="103"/>
  <c r="H25" i="103" s="1"/>
  <c r="F25" i="103"/>
  <c r="C25" i="103"/>
  <c r="K25" i="94"/>
  <c r="L25" i="94" s="1"/>
  <c r="G25" i="94"/>
  <c r="F25" i="94"/>
  <c r="H25" i="94" s="1"/>
  <c r="C25" i="94"/>
  <c r="K25" i="99"/>
  <c r="G25" i="99"/>
  <c r="H25" i="99" s="1"/>
  <c r="L25" i="99" s="1"/>
  <c r="F25" i="99"/>
  <c r="C25" i="99"/>
  <c r="K25" i="95"/>
  <c r="L25" i="95" s="1"/>
  <c r="G25" i="95"/>
  <c r="F25" i="95"/>
  <c r="H25" i="95" s="1"/>
  <c r="C25" i="95"/>
  <c r="K25" i="101"/>
  <c r="G25" i="101"/>
  <c r="H25" i="101" s="1"/>
  <c r="L25" i="101" s="1"/>
  <c r="F25" i="101"/>
  <c r="C25" i="101"/>
  <c r="K25" i="104"/>
  <c r="L25" i="104" s="1"/>
  <c r="G25" i="104"/>
  <c r="F25" i="104"/>
  <c r="H25" i="104" s="1"/>
  <c r="C25" i="104"/>
  <c r="K25" i="97"/>
  <c r="G25" i="97"/>
  <c r="H25" i="97" s="1"/>
  <c r="L25" i="97" s="1"/>
  <c r="F25" i="97"/>
  <c r="C25" i="97"/>
  <c r="K25" i="96"/>
  <c r="L25" i="96" s="1"/>
  <c r="G25" i="96"/>
  <c r="F25" i="96"/>
  <c r="H25" i="96" s="1"/>
  <c r="C25" i="96"/>
  <c r="K25" i="79"/>
  <c r="G25" i="79"/>
  <c r="H25" i="79" s="1"/>
  <c r="L25" i="79" s="1"/>
  <c r="F25" i="79"/>
  <c r="C25" i="79"/>
  <c r="K38" i="82"/>
  <c r="G38" i="82"/>
  <c r="H38" i="82" s="1"/>
  <c r="F38" i="82"/>
  <c r="C38" i="82"/>
  <c r="K38" i="100"/>
  <c r="G38" i="100"/>
  <c r="H38" i="100" s="1"/>
  <c r="F38" i="100"/>
  <c r="C38" i="100"/>
  <c r="K38" i="83"/>
  <c r="G38" i="83"/>
  <c r="H38" i="83" s="1"/>
  <c r="F38" i="83"/>
  <c r="C38" i="83"/>
  <c r="K38" i="98"/>
  <c r="G38" i="98"/>
  <c r="H38" i="98" s="1"/>
  <c r="F38" i="98"/>
  <c r="C38" i="98"/>
  <c r="K38" i="85"/>
  <c r="G38" i="85"/>
  <c r="H38" i="85" s="1"/>
  <c r="F38" i="85"/>
  <c r="C38" i="85"/>
  <c r="K38" i="86"/>
  <c r="G38" i="86"/>
  <c r="H38" i="86" s="1"/>
  <c r="F38" i="86"/>
  <c r="C38" i="86"/>
  <c r="K38" i="87"/>
  <c r="G38" i="87"/>
  <c r="H38" i="87" s="1"/>
  <c r="F38" i="87"/>
  <c r="C38" i="87"/>
  <c r="K38" i="88"/>
  <c r="G38" i="88"/>
  <c r="H38" i="88" s="1"/>
  <c r="F38" i="88"/>
  <c r="C38" i="88"/>
  <c r="K38" i="89"/>
  <c r="G38" i="89"/>
  <c r="H38" i="89" s="1"/>
  <c r="F38" i="89"/>
  <c r="C38" i="89"/>
  <c r="K38" i="102"/>
  <c r="G38" i="102"/>
  <c r="H38" i="102" s="1"/>
  <c r="F38" i="102"/>
  <c r="C38" i="102"/>
  <c r="K38" i="90"/>
  <c r="G38" i="90"/>
  <c r="H38" i="90" s="1"/>
  <c r="F38" i="90"/>
  <c r="C38" i="90"/>
  <c r="K38" i="91"/>
  <c r="G38" i="91"/>
  <c r="H38" i="91" s="1"/>
  <c r="F38" i="91"/>
  <c r="C38" i="91"/>
  <c r="K38" i="92"/>
  <c r="G38" i="92"/>
  <c r="H38" i="92" s="1"/>
  <c r="F38" i="92"/>
  <c r="C38" i="92"/>
  <c r="K38" i="103"/>
  <c r="G38" i="103"/>
  <c r="H38" i="103" s="1"/>
  <c r="F38" i="103"/>
  <c r="C38" i="103"/>
  <c r="K38" i="94"/>
  <c r="G38" i="94"/>
  <c r="H38" i="94" s="1"/>
  <c r="F38" i="94"/>
  <c r="C38" i="94"/>
  <c r="K38" i="99"/>
  <c r="G38" i="99"/>
  <c r="H38" i="99" s="1"/>
  <c r="F38" i="99"/>
  <c r="C38" i="99"/>
  <c r="K38" i="95"/>
  <c r="G38" i="95"/>
  <c r="H38" i="95" s="1"/>
  <c r="F38" i="95"/>
  <c r="C38" i="95"/>
  <c r="K38" i="101"/>
  <c r="G38" i="101"/>
  <c r="H38" i="101" s="1"/>
  <c r="F38" i="101"/>
  <c r="C38" i="101"/>
  <c r="K38" i="104"/>
  <c r="G38" i="104"/>
  <c r="H38" i="104" s="1"/>
  <c r="F38" i="104"/>
  <c r="C38" i="104"/>
  <c r="K38" i="97"/>
  <c r="G38" i="97"/>
  <c r="H38" i="97" s="1"/>
  <c r="F38" i="97"/>
  <c r="C38" i="97"/>
  <c r="K38" i="96"/>
  <c r="G38" i="96"/>
  <c r="H38" i="96" s="1"/>
  <c r="F38" i="96"/>
  <c r="C38" i="96"/>
  <c r="K38" i="79"/>
  <c r="G38" i="79"/>
  <c r="H38" i="79" s="1"/>
  <c r="F38" i="79"/>
  <c r="C38" i="79"/>
  <c r="K44" i="82"/>
  <c r="G44" i="82"/>
  <c r="H44" i="82" s="1"/>
  <c r="F44" i="82"/>
  <c r="C44" i="82"/>
  <c r="K44" i="100"/>
  <c r="G44" i="100"/>
  <c r="H44" i="100" s="1"/>
  <c r="F44" i="100"/>
  <c r="C44" i="100"/>
  <c r="K44" i="83"/>
  <c r="G44" i="83"/>
  <c r="H44" i="83" s="1"/>
  <c r="F44" i="83"/>
  <c r="C44" i="83"/>
  <c r="K44" i="98"/>
  <c r="G44" i="98"/>
  <c r="H44" i="98" s="1"/>
  <c r="F44" i="98"/>
  <c r="C44" i="98"/>
  <c r="K44" i="85"/>
  <c r="G44" i="85"/>
  <c r="H44" i="85" s="1"/>
  <c r="F44" i="85"/>
  <c r="C44" i="85"/>
  <c r="K44" i="86"/>
  <c r="G44" i="86"/>
  <c r="H44" i="86" s="1"/>
  <c r="F44" i="86"/>
  <c r="C44" i="86"/>
  <c r="K44" i="87"/>
  <c r="G44" i="87"/>
  <c r="H44" i="87" s="1"/>
  <c r="F44" i="87"/>
  <c r="C44" i="87"/>
  <c r="K44" i="88"/>
  <c r="G44" i="88"/>
  <c r="H44" i="88" s="1"/>
  <c r="F44" i="88"/>
  <c r="C44" i="88"/>
  <c r="K44" i="89"/>
  <c r="G44" i="89"/>
  <c r="H44" i="89" s="1"/>
  <c r="F44" i="89"/>
  <c r="C44" i="89"/>
  <c r="K44" i="102"/>
  <c r="G44" i="102"/>
  <c r="H44" i="102" s="1"/>
  <c r="F44" i="102"/>
  <c r="C44" i="102"/>
  <c r="K44" i="90"/>
  <c r="G44" i="90"/>
  <c r="H44" i="90" s="1"/>
  <c r="F44" i="90"/>
  <c r="C44" i="90"/>
  <c r="K44" i="91"/>
  <c r="G44" i="91"/>
  <c r="H44" i="91" s="1"/>
  <c r="F44" i="91"/>
  <c r="C44" i="91"/>
  <c r="K44" i="92"/>
  <c r="G44" i="92"/>
  <c r="H44" i="92" s="1"/>
  <c r="F44" i="92"/>
  <c r="C44" i="92"/>
  <c r="K44" i="103"/>
  <c r="G44" i="103"/>
  <c r="H44" i="103" s="1"/>
  <c r="F44" i="103"/>
  <c r="C44" i="103"/>
  <c r="K44" i="94"/>
  <c r="G44" i="94"/>
  <c r="H44" i="94" s="1"/>
  <c r="F44" i="94"/>
  <c r="C44" i="94"/>
  <c r="K44" i="99"/>
  <c r="G44" i="99"/>
  <c r="H44" i="99" s="1"/>
  <c r="F44" i="99"/>
  <c r="C44" i="99"/>
  <c r="K44" i="95"/>
  <c r="G44" i="95"/>
  <c r="H44" i="95" s="1"/>
  <c r="F44" i="95"/>
  <c r="C44" i="95"/>
  <c r="K44" i="101"/>
  <c r="G44" i="101"/>
  <c r="H44" i="101" s="1"/>
  <c r="F44" i="101"/>
  <c r="C44" i="101"/>
  <c r="K44" i="104"/>
  <c r="G44" i="104"/>
  <c r="H44" i="104" s="1"/>
  <c r="F44" i="104"/>
  <c r="C44" i="104"/>
  <c r="K44" i="97"/>
  <c r="G44" i="97"/>
  <c r="H44" i="97" s="1"/>
  <c r="F44" i="97"/>
  <c r="C44" i="97"/>
  <c r="K44" i="96"/>
  <c r="G44" i="96"/>
  <c r="H44" i="96" s="1"/>
  <c r="F44" i="96"/>
  <c r="C44" i="96"/>
  <c r="K44" i="79"/>
  <c r="G44" i="79"/>
  <c r="H44" i="79" s="1"/>
  <c r="F44" i="79"/>
  <c r="C44" i="79"/>
  <c r="K53" i="82"/>
  <c r="G53" i="82"/>
  <c r="H53" i="82" s="1"/>
  <c r="L53" i="82" s="1"/>
  <c r="F53" i="82"/>
  <c r="C53" i="82"/>
  <c r="K53" i="100"/>
  <c r="L53" i="100" s="1"/>
  <c r="H53" i="100"/>
  <c r="G53" i="100"/>
  <c r="F53" i="100"/>
  <c r="C53" i="100"/>
  <c r="K53" i="83"/>
  <c r="G53" i="83"/>
  <c r="H53" i="83" s="1"/>
  <c r="L53" i="83" s="1"/>
  <c r="F53" i="83"/>
  <c r="C53" i="83"/>
  <c r="K53" i="98"/>
  <c r="L53" i="98" s="1"/>
  <c r="H53" i="98"/>
  <c r="G53" i="98"/>
  <c r="F53" i="98"/>
  <c r="C53" i="98"/>
  <c r="K53" i="85"/>
  <c r="G53" i="85"/>
  <c r="H53" i="85" s="1"/>
  <c r="L53" i="85" s="1"/>
  <c r="F53" i="85"/>
  <c r="C53" i="85"/>
  <c r="K53" i="86"/>
  <c r="L53" i="86" s="1"/>
  <c r="H53" i="86"/>
  <c r="G53" i="86"/>
  <c r="F53" i="86"/>
  <c r="C53" i="86"/>
  <c r="K53" i="87"/>
  <c r="G53" i="87"/>
  <c r="H53" i="87" s="1"/>
  <c r="L53" i="87" s="1"/>
  <c r="F53" i="87"/>
  <c r="C53" i="87"/>
  <c r="K53" i="88"/>
  <c r="L53" i="88" s="1"/>
  <c r="H53" i="88"/>
  <c r="G53" i="88"/>
  <c r="F53" i="88"/>
  <c r="C53" i="88"/>
  <c r="K53" i="89"/>
  <c r="G53" i="89"/>
  <c r="H53" i="89" s="1"/>
  <c r="L53" i="89" s="1"/>
  <c r="F53" i="89"/>
  <c r="C53" i="89"/>
  <c r="K53" i="102"/>
  <c r="L53" i="102" s="1"/>
  <c r="H53" i="102"/>
  <c r="G53" i="102"/>
  <c r="F53" i="102"/>
  <c r="C53" i="102"/>
  <c r="K53" i="90"/>
  <c r="G53" i="90"/>
  <c r="H53" i="90" s="1"/>
  <c r="L53" i="90" s="1"/>
  <c r="F53" i="90"/>
  <c r="C53" i="90"/>
  <c r="K53" i="91"/>
  <c r="L53" i="91" s="1"/>
  <c r="H53" i="91"/>
  <c r="G53" i="91"/>
  <c r="F53" i="91"/>
  <c r="C53" i="91"/>
  <c r="K53" i="92"/>
  <c r="G53" i="92"/>
  <c r="H53" i="92" s="1"/>
  <c r="L53" i="92" s="1"/>
  <c r="F53" i="92"/>
  <c r="C53" i="92"/>
  <c r="K53" i="103"/>
  <c r="L53" i="103" s="1"/>
  <c r="H53" i="103"/>
  <c r="G53" i="103"/>
  <c r="F53" i="103"/>
  <c r="C53" i="103"/>
  <c r="K53" i="94"/>
  <c r="G53" i="94"/>
  <c r="H53" i="94" s="1"/>
  <c r="L53" i="94" s="1"/>
  <c r="F53" i="94"/>
  <c r="C53" i="94"/>
  <c r="K53" i="99"/>
  <c r="L53" i="99" s="1"/>
  <c r="H53" i="99"/>
  <c r="G53" i="99"/>
  <c r="F53" i="99"/>
  <c r="C53" i="99"/>
  <c r="K53" i="95"/>
  <c r="G53" i="95"/>
  <c r="H53" i="95" s="1"/>
  <c r="L53" i="95" s="1"/>
  <c r="F53" i="95"/>
  <c r="C53" i="95"/>
  <c r="K53" i="101"/>
  <c r="L53" i="101" s="1"/>
  <c r="H53" i="101"/>
  <c r="G53" i="101"/>
  <c r="F53" i="101"/>
  <c r="C53" i="101"/>
  <c r="K53" i="104"/>
  <c r="G53" i="104"/>
  <c r="H53" i="104" s="1"/>
  <c r="L53" i="104" s="1"/>
  <c r="F53" i="104"/>
  <c r="C53" i="104"/>
  <c r="K53" i="97"/>
  <c r="L53" i="97" s="1"/>
  <c r="H53" i="97"/>
  <c r="G53" i="97"/>
  <c r="F53" i="97"/>
  <c r="C53" i="97"/>
  <c r="K53" i="96"/>
  <c r="G53" i="96"/>
  <c r="H53" i="96" s="1"/>
  <c r="L53" i="96" s="1"/>
  <c r="F53" i="96"/>
  <c r="C53" i="96"/>
  <c r="K53" i="79"/>
  <c r="L53" i="79" s="1"/>
  <c r="H53" i="79"/>
  <c r="G53" i="79"/>
  <c r="F53" i="79"/>
  <c r="C53" i="79"/>
  <c r="K71" i="82"/>
  <c r="G71" i="82"/>
  <c r="H71" i="82" s="1"/>
  <c r="F71" i="82"/>
  <c r="C71" i="82"/>
  <c r="K71" i="100"/>
  <c r="G71" i="100"/>
  <c r="H71" i="100" s="1"/>
  <c r="F71" i="100"/>
  <c r="C71" i="100"/>
  <c r="K71" i="83"/>
  <c r="G71" i="83"/>
  <c r="H71" i="83" s="1"/>
  <c r="F71" i="83"/>
  <c r="C71" i="83"/>
  <c r="K71" i="98"/>
  <c r="G71" i="98"/>
  <c r="H71" i="98" s="1"/>
  <c r="F71" i="98"/>
  <c r="C71" i="98"/>
  <c r="K71" i="85"/>
  <c r="G71" i="85"/>
  <c r="H71" i="85" s="1"/>
  <c r="F71" i="85"/>
  <c r="C71" i="85"/>
  <c r="K71" i="86"/>
  <c r="G71" i="86"/>
  <c r="H71" i="86" s="1"/>
  <c r="F71" i="86"/>
  <c r="C71" i="86"/>
  <c r="K71" i="87"/>
  <c r="G71" i="87"/>
  <c r="H71" i="87" s="1"/>
  <c r="F71" i="87"/>
  <c r="C71" i="87"/>
  <c r="K71" i="88"/>
  <c r="G71" i="88"/>
  <c r="H71" i="88" s="1"/>
  <c r="F71" i="88"/>
  <c r="C71" i="88"/>
  <c r="K71" i="89"/>
  <c r="G71" i="89"/>
  <c r="H71" i="89" s="1"/>
  <c r="F71" i="89"/>
  <c r="C71" i="89"/>
  <c r="K71" i="102"/>
  <c r="G71" i="102"/>
  <c r="H71" i="102" s="1"/>
  <c r="F71" i="102"/>
  <c r="C71" i="102"/>
  <c r="K71" i="90"/>
  <c r="G71" i="90"/>
  <c r="H71" i="90" s="1"/>
  <c r="F71" i="90"/>
  <c r="C71" i="90"/>
  <c r="K71" i="91"/>
  <c r="G71" i="91"/>
  <c r="H71" i="91" s="1"/>
  <c r="F71" i="91"/>
  <c r="C71" i="91"/>
  <c r="K71" i="92"/>
  <c r="G71" i="92"/>
  <c r="H71" i="92" s="1"/>
  <c r="F71" i="92"/>
  <c r="C71" i="92"/>
  <c r="K71" i="103"/>
  <c r="G71" i="103"/>
  <c r="H71" i="103" s="1"/>
  <c r="F71" i="103"/>
  <c r="C71" i="103"/>
  <c r="K71" i="94"/>
  <c r="G71" i="94"/>
  <c r="H71" i="94" s="1"/>
  <c r="F71" i="94"/>
  <c r="C71" i="94"/>
  <c r="K71" i="99"/>
  <c r="G71" i="99"/>
  <c r="H71" i="99" s="1"/>
  <c r="F71" i="99"/>
  <c r="C71" i="99"/>
  <c r="K71" i="95"/>
  <c r="G71" i="95"/>
  <c r="H71" i="95" s="1"/>
  <c r="F71" i="95"/>
  <c r="C71" i="95"/>
  <c r="K71" i="101"/>
  <c r="G71" i="101"/>
  <c r="H71" i="101" s="1"/>
  <c r="F71" i="101"/>
  <c r="C71" i="101"/>
  <c r="K71" i="104"/>
  <c r="G71" i="104"/>
  <c r="H71" i="104" s="1"/>
  <c r="F71" i="104"/>
  <c r="C71" i="104"/>
  <c r="K71" i="97"/>
  <c r="G71" i="97"/>
  <c r="H71" i="97" s="1"/>
  <c r="F71" i="97"/>
  <c r="C71" i="97"/>
  <c r="K71" i="96"/>
  <c r="G71" i="96"/>
  <c r="H71" i="96" s="1"/>
  <c r="F71" i="96"/>
  <c r="C71" i="96"/>
  <c r="K71" i="79"/>
  <c r="G71" i="79"/>
  <c r="H71" i="79" s="1"/>
  <c r="F71" i="79"/>
  <c r="C71" i="79"/>
  <c r="K82" i="82"/>
  <c r="K81" i="82"/>
  <c r="K80" i="82"/>
  <c r="K79" i="82"/>
  <c r="K78" i="82"/>
  <c r="K77" i="82"/>
  <c r="K82" i="100"/>
  <c r="K81" i="100"/>
  <c r="K80" i="100"/>
  <c r="K79" i="100"/>
  <c r="K78" i="100"/>
  <c r="K77" i="100"/>
  <c r="K82" i="83"/>
  <c r="K81" i="83"/>
  <c r="K80" i="83"/>
  <c r="K79" i="83"/>
  <c r="K78" i="83"/>
  <c r="K77" i="83"/>
  <c r="K82" i="98"/>
  <c r="K81" i="98"/>
  <c r="K80" i="98"/>
  <c r="K79" i="98"/>
  <c r="K78" i="98"/>
  <c r="K77" i="98"/>
  <c r="K82" i="85"/>
  <c r="K81" i="85"/>
  <c r="K80" i="85"/>
  <c r="K79" i="85"/>
  <c r="K78" i="85"/>
  <c r="K77" i="85"/>
  <c r="K82" i="86"/>
  <c r="K81" i="86"/>
  <c r="K80" i="86"/>
  <c r="K79" i="86"/>
  <c r="K78" i="86"/>
  <c r="K77" i="86"/>
  <c r="K82" i="87"/>
  <c r="K81" i="87"/>
  <c r="K80" i="87"/>
  <c r="K79" i="87"/>
  <c r="K78" i="87"/>
  <c r="K77" i="87"/>
  <c r="K82" i="88"/>
  <c r="K81" i="88"/>
  <c r="K80" i="88"/>
  <c r="K79" i="88"/>
  <c r="K78" i="88"/>
  <c r="K77" i="88"/>
  <c r="K82" i="89"/>
  <c r="K81" i="89"/>
  <c r="K80" i="89"/>
  <c r="K79" i="89"/>
  <c r="K78" i="89"/>
  <c r="K77" i="89"/>
  <c r="K82" i="102"/>
  <c r="K81" i="102"/>
  <c r="K80" i="102"/>
  <c r="K79" i="102"/>
  <c r="K78" i="102"/>
  <c r="K77" i="102"/>
  <c r="K82" i="90"/>
  <c r="K81" i="90"/>
  <c r="K80" i="90"/>
  <c r="K79" i="90"/>
  <c r="K78" i="90"/>
  <c r="K77" i="90"/>
  <c r="K82" i="91"/>
  <c r="K81" i="91"/>
  <c r="K80" i="91"/>
  <c r="K79" i="91"/>
  <c r="K78" i="91"/>
  <c r="K77" i="91"/>
  <c r="K82" i="92"/>
  <c r="K81" i="92"/>
  <c r="K80" i="92"/>
  <c r="K79" i="92"/>
  <c r="K78" i="92"/>
  <c r="K77" i="92"/>
  <c r="K82" i="103"/>
  <c r="K81" i="103"/>
  <c r="K80" i="103"/>
  <c r="K79" i="103"/>
  <c r="K78" i="103"/>
  <c r="K77" i="103"/>
  <c r="K82" i="94"/>
  <c r="K81" i="94"/>
  <c r="K80" i="94"/>
  <c r="K79" i="94"/>
  <c r="K78" i="94"/>
  <c r="K77" i="94"/>
  <c r="K82" i="99"/>
  <c r="K81" i="99"/>
  <c r="K80" i="99"/>
  <c r="K79" i="99"/>
  <c r="K78" i="99"/>
  <c r="K77" i="99"/>
  <c r="K82" i="95"/>
  <c r="K81" i="95"/>
  <c r="K80" i="95"/>
  <c r="K79" i="95"/>
  <c r="K78" i="95"/>
  <c r="K77" i="95"/>
  <c r="K82" i="101"/>
  <c r="K81" i="101"/>
  <c r="K80" i="101"/>
  <c r="K79" i="101"/>
  <c r="K78" i="101"/>
  <c r="K77" i="101"/>
  <c r="K82" i="104"/>
  <c r="K81" i="104"/>
  <c r="K80" i="104"/>
  <c r="K79" i="104"/>
  <c r="K78" i="104"/>
  <c r="K77" i="104"/>
  <c r="K82" i="97"/>
  <c r="K81" i="97"/>
  <c r="K80" i="97"/>
  <c r="K79" i="97"/>
  <c r="K78" i="97"/>
  <c r="K77" i="97"/>
  <c r="K82" i="96"/>
  <c r="K81" i="96"/>
  <c r="K80" i="96"/>
  <c r="K79" i="96"/>
  <c r="K78" i="96"/>
  <c r="K77" i="96"/>
  <c r="K82" i="79"/>
  <c r="K81" i="79"/>
  <c r="K80" i="79"/>
  <c r="K79" i="79"/>
  <c r="K78" i="79"/>
  <c r="K77" i="79"/>
  <c r="K72" i="82"/>
  <c r="K70" i="82"/>
  <c r="K69" i="82"/>
  <c r="K72" i="100"/>
  <c r="K70" i="100"/>
  <c r="K69" i="100"/>
  <c r="K72" i="83"/>
  <c r="K70" i="83"/>
  <c r="K69" i="83"/>
  <c r="K72" i="98"/>
  <c r="K70" i="98"/>
  <c r="K69" i="98"/>
  <c r="K72" i="85"/>
  <c r="K70" i="85"/>
  <c r="K69" i="85"/>
  <c r="K72" i="86"/>
  <c r="K70" i="86"/>
  <c r="K69" i="86"/>
  <c r="K72" i="87"/>
  <c r="K70" i="87"/>
  <c r="K69" i="87"/>
  <c r="K72" i="88"/>
  <c r="K70" i="88"/>
  <c r="K69" i="88"/>
  <c r="K72" i="89"/>
  <c r="K70" i="89"/>
  <c r="K69" i="89"/>
  <c r="K72" i="102"/>
  <c r="K70" i="102"/>
  <c r="K69" i="102"/>
  <c r="K72" i="90"/>
  <c r="K70" i="90"/>
  <c r="K69" i="90"/>
  <c r="K72" i="91"/>
  <c r="K70" i="91"/>
  <c r="K69" i="91"/>
  <c r="K72" i="92"/>
  <c r="K70" i="92"/>
  <c r="K69" i="92"/>
  <c r="K72" i="103"/>
  <c r="K70" i="103"/>
  <c r="K69" i="103"/>
  <c r="K72" i="94"/>
  <c r="K70" i="94"/>
  <c r="K69" i="94"/>
  <c r="K72" i="99"/>
  <c r="K70" i="99"/>
  <c r="K69" i="99"/>
  <c r="K72" i="95"/>
  <c r="K70" i="95"/>
  <c r="K69" i="95"/>
  <c r="K72" i="101"/>
  <c r="K70" i="101"/>
  <c r="K69" i="101"/>
  <c r="K72" i="104"/>
  <c r="K70" i="104"/>
  <c r="K69" i="104"/>
  <c r="K72" i="97"/>
  <c r="K70" i="97"/>
  <c r="K69" i="97"/>
  <c r="K72" i="96"/>
  <c r="K70" i="96"/>
  <c r="K69" i="96"/>
  <c r="K72" i="79"/>
  <c r="K70" i="79"/>
  <c r="K69" i="79"/>
  <c r="K67" i="82"/>
  <c r="K66" i="82"/>
  <c r="K65" i="82"/>
  <c r="K64" i="82"/>
  <c r="K63" i="82"/>
  <c r="K62" i="82"/>
  <c r="K67" i="100"/>
  <c r="K66" i="100"/>
  <c r="K65" i="100"/>
  <c r="K64" i="100"/>
  <c r="K63" i="100"/>
  <c r="K62" i="100"/>
  <c r="K67" i="83"/>
  <c r="K66" i="83"/>
  <c r="K65" i="83"/>
  <c r="K64" i="83"/>
  <c r="K63" i="83"/>
  <c r="K62" i="83"/>
  <c r="K67" i="98"/>
  <c r="K66" i="98"/>
  <c r="K65" i="98"/>
  <c r="K64" i="98"/>
  <c r="K63" i="98"/>
  <c r="K62" i="98"/>
  <c r="K67" i="85"/>
  <c r="K66" i="85"/>
  <c r="K65" i="85"/>
  <c r="K64" i="85"/>
  <c r="K63" i="85"/>
  <c r="K62" i="85"/>
  <c r="K67" i="86"/>
  <c r="K66" i="86"/>
  <c r="K65" i="86"/>
  <c r="K64" i="86"/>
  <c r="K63" i="86"/>
  <c r="K62" i="86"/>
  <c r="K67" i="87"/>
  <c r="K66" i="87"/>
  <c r="K65" i="87"/>
  <c r="K64" i="87"/>
  <c r="K63" i="87"/>
  <c r="K62" i="87"/>
  <c r="K67" i="88"/>
  <c r="K66" i="88"/>
  <c r="K65" i="88"/>
  <c r="K64" i="88"/>
  <c r="K63" i="88"/>
  <c r="K62" i="88"/>
  <c r="K67" i="89"/>
  <c r="K66" i="89"/>
  <c r="K65" i="89"/>
  <c r="K64" i="89"/>
  <c r="K63" i="89"/>
  <c r="K62" i="89"/>
  <c r="K67" i="102"/>
  <c r="K66" i="102"/>
  <c r="K65" i="102"/>
  <c r="K64" i="102"/>
  <c r="K63" i="102"/>
  <c r="K62" i="102"/>
  <c r="K67" i="90"/>
  <c r="K66" i="90"/>
  <c r="K65" i="90"/>
  <c r="K64" i="90"/>
  <c r="K63" i="90"/>
  <c r="K62" i="90"/>
  <c r="K67" i="91"/>
  <c r="K66" i="91"/>
  <c r="K65" i="91"/>
  <c r="K64" i="91"/>
  <c r="K63" i="91"/>
  <c r="K62" i="91"/>
  <c r="K67" i="92"/>
  <c r="K66" i="92"/>
  <c r="K65" i="92"/>
  <c r="K64" i="92"/>
  <c r="K63" i="92"/>
  <c r="K62" i="92"/>
  <c r="K67" i="103"/>
  <c r="K66" i="103"/>
  <c r="K65" i="103"/>
  <c r="K64" i="103"/>
  <c r="K63" i="103"/>
  <c r="K62" i="103"/>
  <c r="K67" i="94"/>
  <c r="K66" i="94"/>
  <c r="K65" i="94"/>
  <c r="K64" i="94"/>
  <c r="K63" i="94"/>
  <c r="K62" i="94"/>
  <c r="K67" i="99"/>
  <c r="K66" i="99"/>
  <c r="K65" i="99"/>
  <c r="K64" i="99"/>
  <c r="K63" i="99"/>
  <c r="K62" i="99"/>
  <c r="K67" i="95"/>
  <c r="K66" i="95"/>
  <c r="K65" i="95"/>
  <c r="K64" i="95"/>
  <c r="K63" i="95"/>
  <c r="K62" i="95"/>
  <c r="K67" i="101"/>
  <c r="K66" i="101"/>
  <c r="K65" i="101"/>
  <c r="K64" i="101"/>
  <c r="K63" i="101"/>
  <c r="K62" i="101"/>
  <c r="K67" i="104"/>
  <c r="K66" i="104"/>
  <c r="K65" i="104"/>
  <c r="K64" i="104"/>
  <c r="K63" i="104"/>
  <c r="K62" i="104"/>
  <c r="K67" i="97"/>
  <c r="K66" i="97"/>
  <c r="K65" i="97"/>
  <c r="K64" i="97"/>
  <c r="K63" i="97"/>
  <c r="K62" i="97"/>
  <c r="K67" i="96"/>
  <c r="K66" i="96"/>
  <c r="K65" i="96"/>
  <c r="K64" i="96"/>
  <c r="K63" i="96"/>
  <c r="K62" i="96"/>
  <c r="K67" i="79"/>
  <c r="K66" i="79"/>
  <c r="K65" i="79"/>
  <c r="K64" i="79"/>
  <c r="K63" i="79"/>
  <c r="K62" i="79"/>
  <c r="K60" i="82"/>
  <c r="K59" i="82"/>
  <c r="K60" i="100"/>
  <c r="K59" i="100"/>
  <c r="K60" i="83"/>
  <c r="K59" i="83"/>
  <c r="K60" i="98"/>
  <c r="K59" i="98"/>
  <c r="K60" i="85"/>
  <c r="K59" i="85"/>
  <c r="K60" i="86"/>
  <c r="K59" i="86"/>
  <c r="K60" i="87"/>
  <c r="K59" i="87"/>
  <c r="K60" i="88"/>
  <c r="K59" i="88"/>
  <c r="K60" i="89"/>
  <c r="K59" i="89"/>
  <c r="K60" i="102"/>
  <c r="K59" i="102"/>
  <c r="K60" i="90"/>
  <c r="K59" i="90"/>
  <c r="K60" i="91"/>
  <c r="K59" i="91"/>
  <c r="K60" i="92"/>
  <c r="K59" i="92"/>
  <c r="K60" i="103"/>
  <c r="K59" i="103"/>
  <c r="K60" i="94"/>
  <c r="K59" i="94"/>
  <c r="K60" i="99"/>
  <c r="K59" i="99"/>
  <c r="K60" i="95"/>
  <c r="K59" i="95"/>
  <c r="K60" i="101"/>
  <c r="K59" i="101"/>
  <c r="K60" i="104"/>
  <c r="K59" i="104"/>
  <c r="K60" i="97"/>
  <c r="K59" i="97"/>
  <c r="K60" i="96"/>
  <c r="K59" i="96"/>
  <c r="K60" i="79"/>
  <c r="K59" i="79"/>
  <c r="K58" i="82"/>
  <c r="K57" i="82"/>
  <c r="K56" i="82"/>
  <c r="K58" i="100"/>
  <c r="K57" i="100"/>
  <c r="K56" i="100"/>
  <c r="K58" i="83"/>
  <c r="K57" i="83"/>
  <c r="K56" i="83"/>
  <c r="K58" i="98"/>
  <c r="K57" i="98"/>
  <c r="K56" i="98"/>
  <c r="K58" i="85"/>
  <c r="K57" i="85"/>
  <c r="K56" i="85"/>
  <c r="K58" i="86"/>
  <c r="K57" i="86"/>
  <c r="K56" i="86"/>
  <c r="K58" i="87"/>
  <c r="K57" i="87"/>
  <c r="K56" i="87"/>
  <c r="K58" i="88"/>
  <c r="K57" i="88"/>
  <c r="K56" i="88"/>
  <c r="K58" i="89"/>
  <c r="K57" i="89"/>
  <c r="K56" i="89"/>
  <c r="K58" i="102"/>
  <c r="K57" i="102"/>
  <c r="K56" i="102"/>
  <c r="K58" i="90"/>
  <c r="K57" i="90"/>
  <c r="K56" i="90"/>
  <c r="K58" i="91"/>
  <c r="K57" i="91"/>
  <c r="K56" i="91"/>
  <c r="K58" i="92"/>
  <c r="K57" i="92"/>
  <c r="K56" i="92"/>
  <c r="K58" i="103"/>
  <c r="K57" i="103"/>
  <c r="K56" i="103"/>
  <c r="K58" i="94"/>
  <c r="K57" i="94"/>
  <c r="K56" i="94"/>
  <c r="K58" i="99"/>
  <c r="K57" i="99"/>
  <c r="K56" i="99"/>
  <c r="K58" i="95"/>
  <c r="K57" i="95"/>
  <c r="K56" i="95"/>
  <c r="K58" i="101"/>
  <c r="K57" i="101"/>
  <c r="K56" i="101"/>
  <c r="K58" i="104"/>
  <c r="K57" i="104"/>
  <c r="K56" i="104"/>
  <c r="K58" i="97"/>
  <c r="K57" i="97"/>
  <c r="K56" i="97"/>
  <c r="K58" i="96"/>
  <c r="K57" i="96"/>
  <c r="K56" i="96"/>
  <c r="K58" i="79"/>
  <c r="K57" i="79"/>
  <c r="K56" i="79"/>
  <c r="K54" i="82"/>
  <c r="K52" i="82"/>
  <c r="K51" i="82"/>
  <c r="K50" i="82"/>
  <c r="K49" i="82"/>
  <c r="K48" i="82"/>
  <c r="K54" i="100"/>
  <c r="K52" i="100"/>
  <c r="K51" i="100"/>
  <c r="K50" i="100"/>
  <c r="K49" i="100"/>
  <c r="K48" i="100"/>
  <c r="K54" i="83"/>
  <c r="K52" i="83"/>
  <c r="K51" i="83"/>
  <c r="K50" i="83"/>
  <c r="K49" i="83"/>
  <c r="K48" i="83"/>
  <c r="K54" i="98"/>
  <c r="K52" i="98"/>
  <c r="K51" i="98"/>
  <c r="K50" i="98"/>
  <c r="K49" i="98"/>
  <c r="K48" i="98"/>
  <c r="K54" i="85"/>
  <c r="K52" i="85"/>
  <c r="K51" i="85"/>
  <c r="K50" i="85"/>
  <c r="K49" i="85"/>
  <c r="K48" i="85"/>
  <c r="K54" i="86"/>
  <c r="K52" i="86"/>
  <c r="K51" i="86"/>
  <c r="K50" i="86"/>
  <c r="K49" i="86"/>
  <c r="K48" i="86"/>
  <c r="K54" i="87"/>
  <c r="K52" i="87"/>
  <c r="K51" i="87"/>
  <c r="K50" i="87"/>
  <c r="K49" i="87"/>
  <c r="K48" i="87"/>
  <c r="K54" i="88"/>
  <c r="K52" i="88"/>
  <c r="K51" i="88"/>
  <c r="K50" i="88"/>
  <c r="K49" i="88"/>
  <c r="K48" i="88"/>
  <c r="K54" i="89"/>
  <c r="K52" i="89"/>
  <c r="K51" i="89"/>
  <c r="K50" i="89"/>
  <c r="K49" i="89"/>
  <c r="K48" i="89"/>
  <c r="K54" i="102"/>
  <c r="K52" i="102"/>
  <c r="K51" i="102"/>
  <c r="K50" i="102"/>
  <c r="K49" i="102"/>
  <c r="K48" i="102"/>
  <c r="K54" i="90"/>
  <c r="K52" i="90"/>
  <c r="K51" i="90"/>
  <c r="K50" i="90"/>
  <c r="K49" i="90"/>
  <c r="K48" i="90"/>
  <c r="K54" i="91"/>
  <c r="K52" i="91"/>
  <c r="K51" i="91"/>
  <c r="K50" i="91"/>
  <c r="K49" i="91"/>
  <c r="K48" i="91"/>
  <c r="K54" i="92"/>
  <c r="K52" i="92"/>
  <c r="K51" i="92"/>
  <c r="K50" i="92"/>
  <c r="K49" i="92"/>
  <c r="K48" i="92"/>
  <c r="K54" i="103"/>
  <c r="K52" i="103"/>
  <c r="K51" i="103"/>
  <c r="K50" i="103"/>
  <c r="K49" i="103"/>
  <c r="K48" i="103"/>
  <c r="K54" i="94"/>
  <c r="K52" i="94"/>
  <c r="K51" i="94"/>
  <c r="K50" i="94"/>
  <c r="K49" i="94"/>
  <c r="K48" i="94"/>
  <c r="K54" i="99"/>
  <c r="K52" i="99"/>
  <c r="K51" i="99"/>
  <c r="K50" i="99"/>
  <c r="K49" i="99"/>
  <c r="K48" i="99"/>
  <c r="K54" i="95"/>
  <c r="K52" i="95"/>
  <c r="K51" i="95"/>
  <c r="K50" i="95"/>
  <c r="K49" i="95"/>
  <c r="K48" i="95"/>
  <c r="K54" i="101"/>
  <c r="K52" i="101"/>
  <c r="K51" i="101"/>
  <c r="K50" i="101"/>
  <c r="K49" i="101"/>
  <c r="K48" i="101"/>
  <c r="K54" i="104"/>
  <c r="K52" i="104"/>
  <c r="K51" i="104"/>
  <c r="K50" i="104"/>
  <c r="K49" i="104"/>
  <c r="K48" i="104"/>
  <c r="K54" i="97"/>
  <c r="K52" i="97"/>
  <c r="K51" i="97"/>
  <c r="K50" i="97"/>
  <c r="K49" i="97"/>
  <c r="K48" i="97"/>
  <c r="K54" i="96"/>
  <c r="K52" i="96"/>
  <c r="K51" i="96"/>
  <c r="K50" i="96"/>
  <c r="K49" i="96"/>
  <c r="K48" i="96"/>
  <c r="K54" i="79"/>
  <c r="K52" i="79"/>
  <c r="K51" i="79"/>
  <c r="K50" i="79"/>
  <c r="K49" i="79"/>
  <c r="K48" i="79"/>
  <c r="K45" i="82"/>
  <c r="K43" i="82"/>
  <c r="K42" i="82"/>
  <c r="K45" i="100"/>
  <c r="K43" i="100"/>
  <c r="K42" i="100"/>
  <c r="K45" i="83"/>
  <c r="K43" i="83"/>
  <c r="K42" i="83"/>
  <c r="K45" i="98"/>
  <c r="K43" i="98"/>
  <c r="K42" i="98"/>
  <c r="K45" i="85"/>
  <c r="K43" i="85"/>
  <c r="K42" i="85"/>
  <c r="K45" i="86"/>
  <c r="K43" i="86"/>
  <c r="K42" i="86"/>
  <c r="K45" i="87"/>
  <c r="K43" i="87"/>
  <c r="K42" i="87"/>
  <c r="K45" i="88"/>
  <c r="K43" i="88"/>
  <c r="K42" i="88"/>
  <c r="K45" i="89"/>
  <c r="K43" i="89"/>
  <c r="K42" i="89"/>
  <c r="K45" i="102"/>
  <c r="K43" i="102"/>
  <c r="K42" i="102"/>
  <c r="K45" i="90"/>
  <c r="K43" i="90"/>
  <c r="K42" i="90"/>
  <c r="K45" i="91"/>
  <c r="K43" i="91"/>
  <c r="K42" i="91"/>
  <c r="K45" i="92"/>
  <c r="K43" i="92"/>
  <c r="K42" i="92"/>
  <c r="K45" i="103"/>
  <c r="K43" i="103"/>
  <c r="K42" i="103"/>
  <c r="K45" i="94"/>
  <c r="K43" i="94"/>
  <c r="K42" i="94"/>
  <c r="K45" i="99"/>
  <c r="K43" i="99"/>
  <c r="K42" i="99"/>
  <c r="K45" i="95"/>
  <c r="K43" i="95"/>
  <c r="K42" i="95"/>
  <c r="K45" i="101"/>
  <c r="K43" i="101"/>
  <c r="K42" i="101"/>
  <c r="K45" i="104"/>
  <c r="K43" i="104"/>
  <c r="K42" i="104"/>
  <c r="K45" i="97"/>
  <c r="K43" i="97"/>
  <c r="K42" i="97"/>
  <c r="K45" i="96"/>
  <c r="K43" i="96"/>
  <c r="K42" i="96"/>
  <c r="K45" i="79"/>
  <c r="K43" i="79"/>
  <c r="K42" i="79"/>
  <c r="K39" i="82"/>
  <c r="K37" i="82"/>
  <c r="K36" i="82"/>
  <c r="K35" i="82"/>
  <c r="K39" i="100"/>
  <c r="K37" i="100"/>
  <c r="K36" i="100"/>
  <c r="K35" i="100"/>
  <c r="K39" i="83"/>
  <c r="K37" i="83"/>
  <c r="K36" i="83"/>
  <c r="K35" i="83"/>
  <c r="K39" i="98"/>
  <c r="K37" i="98"/>
  <c r="K36" i="98"/>
  <c r="K35" i="98"/>
  <c r="K39" i="85"/>
  <c r="K37" i="85"/>
  <c r="K36" i="85"/>
  <c r="K35" i="85"/>
  <c r="K39" i="86"/>
  <c r="K37" i="86"/>
  <c r="K36" i="86"/>
  <c r="K35" i="86"/>
  <c r="K39" i="87"/>
  <c r="K37" i="87"/>
  <c r="K36" i="87"/>
  <c r="K35" i="87"/>
  <c r="K39" i="88"/>
  <c r="K37" i="88"/>
  <c r="K36" i="88"/>
  <c r="K35" i="88"/>
  <c r="K39" i="89"/>
  <c r="K37" i="89"/>
  <c r="K36" i="89"/>
  <c r="K35" i="89"/>
  <c r="K39" i="102"/>
  <c r="K37" i="102"/>
  <c r="K36" i="102"/>
  <c r="K35" i="102"/>
  <c r="K39" i="90"/>
  <c r="K37" i="90"/>
  <c r="K36" i="90"/>
  <c r="K35" i="90"/>
  <c r="K39" i="91"/>
  <c r="K37" i="91"/>
  <c r="K36" i="91"/>
  <c r="K35" i="91"/>
  <c r="K39" i="92"/>
  <c r="K37" i="92"/>
  <c r="K36" i="92"/>
  <c r="K35" i="92"/>
  <c r="K39" i="103"/>
  <c r="K37" i="103"/>
  <c r="K36" i="103"/>
  <c r="K35" i="103"/>
  <c r="K39" i="94"/>
  <c r="K37" i="94"/>
  <c r="K36" i="94"/>
  <c r="K35" i="94"/>
  <c r="K39" i="99"/>
  <c r="K37" i="99"/>
  <c r="K36" i="99"/>
  <c r="K35" i="99"/>
  <c r="K39" i="95"/>
  <c r="K37" i="95"/>
  <c r="K36" i="95"/>
  <c r="K35" i="95"/>
  <c r="K39" i="101"/>
  <c r="K37" i="101"/>
  <c r="K36" i="101"/>
  <c r="K35" i="101"/>
  <c r="K39" i="104"/>
  <c r="K37" i="104"/>
  <c r="K36" i="104"/>
  <c r="K35" i="104"/>
  <c r="K39" i="97"/>
  <c r="K37" i="97"/>
  <c r="K36" i="97"/>
  <c r="K35" i="97"/>
  <c r="K39" i="96"/>
  <c r="K37" i="96"/>
  <c r="K36" i="96"/>
  <c r="K35" i="96"/>
  <c r="K39" i="79"/>
  <c r="K37" i="79"/>
  <c r="K36" i="79"/>
  <c r="K35" i="79"/>
  <c r="K33" i="82"/>
  <c r="K32" i="82"/>
  <c r="K33" i="100"/>
  <c r="K32" i="100"/>
  <c r="K33" i="83"/>
  <c r="K32" i="83"/>
  <c r="K33" i="98"/>
  <c r="K32" i="98"/>
  <c r="K33" i="85"/>
  <c r="K32" i="85"/>
  <c r="K33" i="86"/>
  <c r="K32" i="86"/>
  <c r="K33" i="87"/>
  <c r="K32" i="87"/>
  <c r="K33" i="88"/>
  <c r="K32" i="88"/>
  <c r="K33" i="89"/>
  <c r="K32" i="89"/>
  <c r="K33" i="102"/>
  <c r="K32" i="102"/>
  <c r="K33" i="90"/>
  <c r="K32" i="90"/>
  <c r="K33" i="91"/>
  <c r="K32" i="91"/>
  <c r="K33" i="92"/>
  <c r="K32" i="92"/>
  <c r="K33" i="103"/>
  <c r="K32" i="103"/>
  <c r="K33" i="94"/>
  <c r="K32" i="94"/>
  <c r="K33" i="99"/>
  <c r="K32" i="99"/>
  <c r="K33" i="95"/>
  <c r="K32" i="95"/>
  <c r="K33" i="101"/>
  <c r="K32" i="101"/>
  <c r="K33" i="104"/>
  <c r="K32" i="104"/>
  <c r="K33" i="97"/>
  <c r="K32" i="97"/>
  <c r="K33" i="96"/>
  <c r="K32" i="96"/>
  <c r="K33" i="79"/>
  <c r="K32" i="79"/>
  <c r="K31" i="82"/>
  <c r="K30" i="82"/>
  <c r="K29" i="82"/>
  <c r="K31" i="100"/>
  <c r="K30" i="100"/>
  <c r="K29" i="100"/>
  <c r="K31" i="83"/>
  <c r="K30" i="83"/>
  <c r="K29" i="83"/>
  <c r="K31" i="98"/>
  <c r="K30" i="98"/>
  <c r="K29" i="98"/>
  <c r="K31" i="85"/>
  <c r="K30" i="85"/>
  <c r="K29" i="85"/>
  <c r="K31" i="86"/>
  <c r="K30" i="86"/>
  <c r="K29" i="86"/>
  <c r="K31" i="87"/>
  <c r="K30" i="87"/>
  <c r="K29" i="87"/>
  <c r="K31" i="88"/>
  <c r="K30" i="88"/>
  <c r="K29" i="88"/>
  <c r="K31" i="89"/>
  <c r="K30" i="89"/>
  <c r="K29" i="89"/>
  <c r="K31" i="102"/>
  <c r="K30" i="102"/>
  <c r="K29" i="102"/>
  <c r="K31" i="90"/>
  <c r="K30" i="90"/>
  <c r="K29" i="90"/>
  <c r="K31" i="91"/>
  <c r="K30" i="91"/>
  <c r="K29" i="91"/>
  <c r="K31" i="92"/>
  <c r="K30" i="92"/>
  <c r="K29" i="92"/>
  <c r="K31" i="103"/>
  <c r="K30" i="103"/>
  <c r="K29" i="103"/>
  <c r="K31" i="94"/>
  <c r="K30" i="94"/>
  <c r="K29" i="94"/>
  <c r="K31" i="99"/>
  <c r="K30" i="99"/>
  <c r="K29" i="99"/>
  <c r="K31" i="95"/>
  <c r="K30" i="95"/>
  <c r="K29" i="95"/>
  <c r="K31" i="101"/>
  <c r="K30" i="101"/>
  <c r="K29" i="101"/>
  <c r="K31" i="104"/>
  <c r="K30" i="104"/>
  <c r="K29" i="104"/>
  <c r="K31" i="97"/>
  <c r="K30" i="97"/>
  <c r="K29" i="97"/>
  <c r="K31" i="96"/>
  <c r="K30" i="96"/>
  <c r="K29" i="96"/>
  <c r="K31" i="79"/>
  <c r="K30" i="79"/>
  <c r="K29" i="79"/>
  <c r="K27" i="82"/>
  <c r="K26" i="82"/>
  <c r="K27" i="100"/>
  <c r="K26" i="100"/>
  <c r="K27" i="83"/>
  <c r="K26" i="83"/>
  <c r="K27" i="98"/>
  <c r="K26" i="98"/>
  <c r="K27" i="85"/>
  <c r="K26" i="85"/>
  <c r="K27" i="86"/>
  <c r="K26" i="86"/>
  <c r="K27" i="87"/>
  <c r="K26" i="87"/>
  <c r="K27" i="88"/>
  <c r="K26" i="88"/>
  <c r="K27" i="89"/>
  <c r="K26" i="89"/>
  <c r="K27" i="102"/>
  <c r="K26" i="102"/>
  <c r="K27" i="90"/>
  <c r="K26" i="90"/>
  <c r="K27" i="91"/>
  <c r="K26" i="91"/>
  <c r="K27" i="92"/>
  <c r="K26" i="92"/>
  <c r="K27" i="103"/>
  <c r="K26" i="103"/>
  <c r="K27" i="94"/>
  <c r="K26" i="94"/>
  <c r="K27" i="99"/>
  <c r="K26" i="99"/>
  <c r="K27" i="95"/>
  <c r="K26" i="95"/>
  <c r="K27" i="101"/>
  <c r="K26" i="101"/>
  <c r="K27" i="104"/>
  <c r="K26" i="104"/>
  <c r="K27" i="97"/>
  <c r="K26" i="97"/>
  <c r="K27" i="96"/>
  <c r="K26" i="96"/>
  <c r="K27" i="79"/>
  <c r="K26" i="79"/>
  <c r="F27" i="82"/>
  <c r="F26" i="82"/>
  <c r="F27" i="100"/>
  <c r="F26" i="100"/>
  <c r="F27" i="83"/>
  <c r="F26" i="83"/>
  <c r="F27" i="98"/>
  <c r="F26" i="98"/>
  <c r="F27" i="85"/>
  <c r="F26" i="85"/>
  <c r="F27" i="86"/>
  <c r="F26" i="86"/>
  <c r="F27" i="87"/>
  <c r="F26" i="87"/>
  <c r="F27" i="88"/>
  <c r="F26" i="88"/>
  <c r="F27" i="89"/>
  <c r="F27" i="102"/>
  <c r="F27" i="90"/>
  <c r="F26" i="90"/>
  <c r="F27" i="91"/>
  <c r="F26" i="91"/>
  <c r="F27" i="92"/>
  <c r="F26" i="92"/>
  <c r="F27" i="103"/>
  <c r="F26" i="103"/>
  <c r="F27" i="94"/>
  <c r="F26" i="94"/>
  <c r="F27" i="99"/>
  <c r="F26" i="99"/>
  <c r="F27" i="95"/>
  <c r="F26" i="95"/>
  <c r="F27" i="101"/>
  <c r="F26" i="101"/>
  <c r="F27" i="104"/>
  <c r="F26" i="104"/>
  <c r="F27" i="97"/>
  <c r="F26" i="97"/>
  <c r="F27" i="96"/>
  <c r="F26" i="96"/>
  <c r="F27" i="79"/>
  <c r="F26" i="79"/>
  <c r="K36" i="55"/>
  <c r="G36" i="55"/>
  <c r="H36" i="55" s="1"/>
  <c r="L36" i="55" s="1"/>
  <c r="F36" i="55"/>
  <c r="C36" i="55"/>
  <c r="F50" i="82"/>
  <c r="F50" i="100"/>
  <c r="F50" i="83"/>
  <c r="F50" i="98"/>
  <c r="F50" i="85"/>
  <c r="F50" i="86"/>
  <c r="F50" i="87"/>
  <c r="F50" i="88"/>
  <c r="F50" i="89"/>
  <c r="F50" i="102"/>
  <c r="F50" i="90"/>
  <c r="F50" i="91"/>
  <c r="F50" i="92"/>
  <c r="F50" i="103"/>
  <c r="F50" i="94"/>
  <c r="F50" i="99"/>
  <c r="F50" i="95"/>
  <c r="F50" i="101"/>
  <c r="F50" i="104"/>
  <c r="F50" i="97"/>
  <c r="F50" i="96"/>
  <c r="F50" i="79"/>
  <c r="F82" i="104"/>
  <c r="F81" i="104"/>
  <c r="F80" i="104"/>
  <c r="F79" i="104"/>
  <c r="F78" i="104"/>
  <c r="F77" i="104"/>
  <c r="F72" i="104"/>
  <c r="F70" i="104"/>
  <c r="F69" i="104"/>
  <c r="F67" i="104"/>
  <c r="F66" i="104"/>
  <c r="F65" i="104"/>
  <c r="F64" i="104"/>
  <c r="F63" i="104"/>
  <c r="F62" i="104"/>
  <c r="F60" i="104"/>
  <c r="F59" i="104"/>
  <c r="F58" i="104"/>
  <c r="F57" i="104"/>
  <c r="F56" i="104"/>
  <c r="F54" i="104"/>
  <c r="F52" i="104"/>
  <c r="F51" i="104"/>
  <c r="F49" i="104"/>
  <c r="F48" i="104"/>
  <c r="F45" i="104"/>
  <c r="F43" i="104"/>
  <c r="F42" i="104"/>
  <c r="E41" i="104"/>
  <c r="F41" i="104" s="1"/>
  <c r="F39" i="104"/>
  <c r="F37" i="104"/>
  <c r="F36" i="104"/>
  <c r="F35" i="104"/>
  <c r="F33" i="104"/>
  <c r="F32" i="104"/>
  <c r="F31" i="104"/>
  <c r="F30" i="104"/>
  <c r="F29" i="104"/>
  <c r="J24" i="104"/>
  <c r="K24" i="104" s="1"/>
  <c r="E24" i="104"/>
  <c r="F24" i="104" s="1"/>
  <c r="J22" i="104"/>
  <c r="K22" i="104" s="1"/>
  <c r="E22" i="104"/>
  <c r="F22" i="104" s="1"/>
  <c r="J21" i="104"/>
  <c r="K21" i="104" s="1"/>
  <c r="E21" i="104"/>
  <c r="F21" i="104" s="1"/>
  <c r="J20" i="104"/>
  <c r="K20" i="104" s="1"/>
  <c r="E20" i="104"/>
  <c r="F20" i="104" s="1"/>
  <c r="J19" i="104"/>
  <c r="K19" i="104" s="1"/>
  <c r="E19" i="104"/>
  <c r="F19" i="104" s="1"/>
  <c r="J18" i="104"/>
  <c r="K18" i="104" s="1"/>
  <c r="E18" i="104"/>
  <c r="F18" i="104" s="1"/>
  <c r="J17" i="104"/>
  <c r="E17" i="104"/>
  <c r="G12" i="104"/>
  <c r="B8" i="104"/>
  <c r="B7" i="104"/>
  <c r="C70" i="104" s="1"/>
  <c r="B3" i="104"/>
  <c r="F82" i="103"/>
  <c r="F81" i="103"/>
  <c r="F80" i="103"/>
  <c r="F79" i="103"/>
  <c r="F78" i="103"/>
  <c r="F77" i="103"/>
  <c r="F72" i="103"/>
  <c r="F70" i="103"/>
  <c r="F69" i="103"/>
  <c r="F67" i="103"/>
  <c r="F66" i="103"/>
  <c r="F65" i="103"/>
  <c r="F64" i="103"/>
  <c r="F63" i="103"/>
  <c r="F62" i="103"/>
  <c r="F60" i="103"/>
  <c r="F59" i="103"/>
  <c r="F58" i="103"/>
  <c r="F57" i="103"/>
  <c r="F56" i="103"/>
  <c r="F54" i="103"/>
  <c r="F52" i="103"/>
  <c r="F51" i="103"/>
  <c r="F49" i="103"/>
  <c r="F48" i="103"/>
  <c r="F45" i="103"/>
  <c r="F43" i="103"/>
  <c r="F42" i="103"/>
  <c r="E41" i="103"/>
  <c r="F41" i="103" s="1"/>
  <c r="F39" i="103"/>
  <c r="F37" i="103"/>
  <c r="F36" i="103"/>
  <c r="F35" i="103"/>
  <c r="F33" i="103"/>
  <c r="F32" i="103"/>
  <c r="F31" i="103"/>
  <c r="F30" i="103"/>
  <c r="F29" i="103"/>
  <c r="J24" i="103"/>
  <c r="K24" i="103" s="1"/>
  <c r="E24" i="103"/>
  <c r="F24" i="103" s="1"/>
  <c r="J22" i="103"/>
  <c r="K22" i="103" s="1"/>
  <c r="E22" i="103"/>
  <c r="F22" i="103" s="1"/>
  <c r="J21" i="103"/>
  <c r="K21" i="103" s="1"/>
  <c r="E21" i="103"/>
  <c r="F21" i="103" s="1"/>
  <c r="J20" i="103"/>
  <c r="K20" i="103" s="1"/>
  <c r="E20" i="103"/>
  <c r="F20" i="103" s="1"/>
  <c r="J19" i="103"/>
  <c r="K19" i="103" s="1"/>
  <c r="E19" i="103"/>
  <c r="F19" i="103" s="1"/>
  <c r="J18" i="103"/>
  <c r="K18" i="103" s="1"/>
  <c r="E18" i="103"/>
  <c r="F18" i="103" s="1"/>
  <c r="J17" i="103"/>
  <c r="E17" i="103"/>
  <c r="G12" i="103"/>
  <c r="B8" i="103"/>
  <c r="B7" i="103"/>
  <c r="B3" i="103"/>
  <c r="F82" i="102"/>
  <c r="F81" i="102"/>
  <c r="F80" i="102"/>
  <c r="F79" i="102"/>
  <c r="F78" i="102"/>
  <c r="F77" i="102"/>
  <c r="F72" i="102"/>
  <c r="F70" i="102"/>
  <c r="F69" i="102"/>
  <c r="F67" i="102"/>
  <c r="F66" i="102"/>
  <c r="F65" i="102"/>
  <c r="F64" i="102"/>
  <c r="F63" i="102"/>
  <c r="F62" i="102"/>
  <c r="F60" i="102"/>
  <c r="F59" i="102"/>
  <c r="F58" i="102"/>
  <c r="F57" i="102"/>
  <c r="F56" i="102"/>
  <c r="F54" i="102"/>
  <c r="F52" i="102"/>
  <c r="F51" i="102"/>
  <c r="F49" i="102"/>
  <c r="F48" i="102"/>
  <c r="F45" i="102"/>
  <c r="F43" i="102"/>
  <c r="F42" i="102"/>
  <c r="E41" i="102"/>
  <c r="F41" i="102" s="1"/>
  <c r="F39" i="102"/>
  <c r="F37" i="102"/>
  <c r="F36" i="102"/>
  <c r="F35" i="102"/>
  <c r="F33" i="102"/>
  <c r="F32" i="102"/>
  <c r="F31" i="102"/>
  <c r="F30" i="102"/>
  <c r="F29" i="102"/>
  <c r="E26" i="102"/>
  <c r="F26" i="102" s="1"/>
  <c r="J24" i="102"/>
  <c r="K24" i="102" s="1"/>
  <c r="E24" i="102"/>
  <c r="F24" i="102" s="1"/>
  <c r="J22" i="102"/>
  <c r="K22" i="102" s="1"/>
  <c r="E22" i="102"/>
  <c r="F22" i="102" s="1"/>
  <c r="J21" i="102"/>
  <c r="K21" i="102" s="1"/>
  <c r="E21" i="102"/>
  <c r="F21" i="102" s="1"/>
  <c r="J20" i="102"/>
  <c r="K20" i="102" s="1"/>
  <c r="E20" i="102"/>
  <c r="F20" i="102" s="1"/>
  <c r="J19" i="102"/>
  <c r="K19" i="102" s="1"/>
  <c r="E19" i="102"/>
  <c r="F19" i="102" s="1"/>
  <c r="J18" i="102"/>
  <c r="K18" i="102" s="1"/>
  <c r="E18" i="102"/>
  <c r="F18" i="102" s="1"/>
  <c r="J17" i="102"/>
  <c r="E17" i="102"/>
  <c r="G12" i="102"/>
  <c r="B8" i="102"/>
  <c r="B7" i="102"/>
  <c r="C70" i="102" s="1"/>
  <c r="B3" i="102"/>
  <c r="H25" i="102" l="1"/>
  <c r="L25" i="102" s="1"/>
  <c r="L25" i="103"/>
  <c r="L25" i="92"/>
  <c r="L25" i="91"/>
  <c r="L25" i="90"/>
  <c r="H25" i="89"/>
  <c r="L25" i="89" s="1"/>
  <c r="L38" i="79"/>
  <c r="L38" i="96"/>
  <c r="L38" i="97"/>
  <c r="L38" i="104"/>
  <c r="L38" i="101"/>
  <c r="L38" i="95"/>
  <c r="L38" i="99"/>
  <c r="L38" i="94"/>
  <c r="L38" i="103"/>
  <c r="L38" i="92"/>
  <c r="L38" i="91"/>
  <c r="L38" i="90"/>
  <c r="L38" i="102"/>
  <c r="L38" i="89"/>
  <c r="L38" i="88"/>
  <c r="L38" i="87"/>
  <c r="L38" i="86"/>
  <c r="L38" i="85"/>
  <c r="L38" i="98"/>
  <c r="L38" i="83"/>
  <c r="L38" i="100"/>
  <c r="L38" i="82"/>
  <c r="L44" i="79"/>
  <c r="L44" i="96"/>
  <c r="L44" i="97"/>
  <c r="L44" i="104"/>
  <c r="L44" i="101"/>
  <c r="L44" i="95"/>
  <c r="L44" i="99"/>
  <c r="L44" i="94"/>
  <c r="L44" i="103"/>
  <c r="L44" i="92"/>
  <c r="L44" i="91"/>
  <c r="L44" i="90"/>
  <c r="L44" i="102"/>
  <c r="L44" i="89"/>
  <c r="L44" i="88"/>
  <c r="L44" i="87"/>
  <c r="L44" i="86"/>
  <c r="L44" i="85"/>
  <c r="L44" i="98"/>
  <c r="L44" i="83"/>
  <c r="L44" i="100"/>
  <c r="L44" i="82"/>
  <c r="L71" i="79"/>
  <c r="L71" i="96"/>
  <c r="L71" i="97"/>
  <c r="L71" i="104"/>
  <c r="L71" i="101"/>
  <c r="L71" i="95"/>
  <c r="L71" i="99"/>
  <c r="L71" i="94"/>
  <c r="L71" i="103"/>
  <c r="L71" i="92"/>
  <c r="L71" i="91"/>
  <c r="L71" i="90"/>
  <c r="L71" i="102"/>
  <c r="L71" i="89"/>
  <c r="L71" i="88"/>
  <c r="L71" i="87"/>
  <c r="L71" i="86"/>
  <c r="L71" i="85"/>
  <c r="L71" i="98"/>
  <c r="L71" i="83"/>
  <c r="L71" i="100"/>
  <c r="L71" i="82"/>
  <c r="C50" i="102"/>
  <c r="G41" i="102"/>
  <c r="G26" i="102"/>
  <c r="H26" i="102" s="1"/>
  <c r="L26" i="102" s="1"/>
  <c r="G27" i="102"/>
  <c r="H27" i="102" s="1"/>
  <c r="L27" i="102" s="1"/>
  <c r="C70" i="103"/>
  <c r="C50" i="103"/>
  <c r="G72" i="103"/>
  <c r="H72" i="103" s="1"/>
  <c r="L72" i="103" s="1"/>
  <c r="G26" i="103"/>
  <c r="H26" i="103" s="1"/>
  <c r="L26" i="103" s="1"/>
  <c r="G27" i="103"/>
  <c r="H27" i="103" s="1"/>
  <c r="G72" i="104"/>
  <c r="H72" i="104" s="1"/>
  <c r="L72" i="104" s="1"/>
  <c r="G26" i="104"/>
  <c r="H26" i="104" s="1"/>
  <c r="L26" i="104" s="1"/>
  <c r="G41" i="104"/>
  <c r="H41" i="104" s="1"/>
  <c r="G27" i="104"/>
  <c r="H27" i="104" s="1"/>
  <c r="G77" i="104"/>
  <c r="H77" i="104" s="1"/>
  <c r="H41" i="102"/>
  <c r="C50" i="104"/>
  <c r="L27" i="104"/>
  <c r="L27" i="103"/>
  <c r="L77" i="104"/>
  <c r="E74" i="104"/>
  <c r="E84" i="104" s="1"/>
  <c r="E74" i="102"/>
  <c r="E84" i="102" s="1"/>
  <c r="C64" i="102"/>
  <c r="C66" i="102"/>
  <c r="C69" i="102"/>
  <c r="C72" i="102"/>
  <c r="G33" i="104"/>
  <c r="H33" i="104" s="1"/>
  <c r="L33" i="104" s="1"/>
  <c r="G81" i="104"/>
  <c r="H81" i="104" s="1"/>
  <c r="L81" i="104" s="1"/>
  <c r="G50" i="104"/>
  <c r="H50" i="104" s="1"/>
  <c r="L50" i="104" s="1"/>
  <c r="G50" i="103"/>
  <c r="H50" i="103" s="1"/>
  <c r="L50" i="103" s="1"/>
  <c r="G50" i="102"/>
  <c r="H50" i="102" s="1"/>
  <c r="L50" i="102" s="1"/>
  <c r="G43" i="104"/>
  <c r="H43" i="104" s="1"/>
  <c r="L43" i="104" s="1"/>
  <c r="G79" i="104"/>
  <c r="H79" i="104" s="1"/>
  <c r="L79" i="104" s="1"/>
  <c r="C45" i="104"/>
  <c r="F17" i="102"/>
  <c r="F74" i="102" s="1"/>
  <c r="C30" i="102"/>
  <c r="C32" i="102"/>
  <c r="C35" i="102"/>
  <c r="C37" i="102"/>
  <c r="C41" i="102"/>
  <c r="C49" i="102"/>
  <c r="C82" i="102"/>
  <c r="G18" i="103"/>
  <c r="H18" i="103" s="1"/>
  <c r="L18" i="103" s="1"/>
  <c r="G21" i="103"/>
  <c r="H21" i="103" s="1"/>
  <c r="L21" i="103" s="1"/>
  <c r="G17" i="104"/>
  <c r="G18" i="104"/>
  <c r="H18" i="104" s="1"/>
  <c r="L18" i="104" s="1"/>
  <c r="G19" i="104"/>
  <c r="H19" i="104" s="1"/>
  <c r="L19" i="104" s="1"/>
  <c r="G20" i="104"/>
  <c r="H20" i="104" s="1"/>
  <c r="L20" i="104" s="1"/>
  <c r="G21" i="104"/>
  <c r="H21" i="104" s="1"/>
  <c r="L21" i="104" s="1"/>
  <c r="G22" i="104"/>
  <c r="H22" i="104" s="1"/>
  <c r="L22" i="104" s="1"/>
  <c r="G24" i="104"/>
  <c r="H24" i="104" s="1"/>
  <c r="L24" i="104" s="1"/>
  <c r="G29" i="104"/>
  <c r="H29" i="104" s="1"/>
  <c r="L29" i="104" s="1"/>
  <c r="C30" i="104"/>
  <c r="G36" i="104"/>
  <c r="H36" i="104" s="1"/>
  <c r="L36" i="104" s="1"/>
  <c r="C37" i="104"/>
  <c r="G48" i="104"/>
  <c r="H48" i="104" s="1"/>
  <c r="L48" i="104" s="1"/>
  <c r="C52" i="104"/>
  <c r="G54" i="104"/>
  <c r="H54" i="104" s="1"/>
  <c r="L54" i="104" s="1"/>
  <c r="G22" i="103"/>
  <c r="H22" i="103" s="1"/>
  <c r="L22" i="103" s="1"/>
  <c r="C35" i="104"/>
  <c r="C52" i="102"/>
  <c r="C58" i="102"/>
  <c r="C80" i="102"/>
  <c r="E74" i="103"/>
  <c r="G41" i="103"/>
  <c r="H41" i="103" s="1"/>
  <c r="C78" i="103"/>
  <c r="C80" i="103"/>
  <c r="C82" i="103"/>
  <c r="G31" i="104"/>
  <c r="H31" i="104" s="1"/>
  <c r="L31" i="104" s="1"/>
  <c r="G39" i="104"/>
  <c r="H39" i="104" s="1"/>
  <c r="L39" i="104" s="1"/>
  <c r="C41" i="104"/>
  <c r="G19" i="103"/>
  <c r="H19" i="103" s="1"/>
  <c r="L19" i="103" s="1"/>
  <c r="K17" i="102"/>
  <c r="C42" i="102"/>
  <c r="C45" i="102"/>
  <c r="C56" i="102"/>
  <c r="C59" i="102"/>
  <c r="C62" i="102"/>
  <c r="C78" i="102"/>
  <c r="G17" i="103"/>
  <c r="G20" i="103"/>
  <c r="G24" i="103"/>
  <c r="G77" i="103"/>
  <c r="H77" i="103" s="1"/>
  <c r="L77" i="103" s="1"/>
  <c r="G79" i="103"/>
  <c r="H79" i="103" s="1"/>
  <c r="L79" i="103" s="1"/>
  <c r="G81" i="103"/>
  <c r="H81" i="103" s="1"/>
  <c r="L81" i="103" s="1"/>
  <c r="C17" i="104"/>
  <c r="C18" i="104"/>
  <c r="C19" i="104"/>
  <c r="C20" i="104"/>
  <c r="C21" i="104"/>
  <c r="C22" i="104"/>
  <c r="C24" i="104"/>
  <c r="C26" i="104"/>
  <c r="C32" i="104"/>
  <c r="C42" i="104"/>
  <c r="C49" i="104"/>
  <c r="G51" i="104"/>
  <c r="H51" i="104" s="1"/>
  <c r="L51" i="104" s="1"/>
  <c r="C56" i="104"/>
  <c r="G57" i="104"/>
  <c r="H57" i="104" s="1"/>
  <c r="L57" i="104" s="1"/>
  <c r="C58" i="104"/>
  <c r="C78" i="104"/>
  <c r="C80" i="104"/>
  <c r="C82" i="104"/>
  <c r="C59" i="104"/>
  <c r="G60" i="104"/>
  <c r="H60" i="104" s="1"/>
  <c r="L60" i="104" s="1"/>
  <c r="C62" i="104"/>
  <c r="G63" i="104"/>
  <c r="H63" i="104" s="1"/>
  <c r="L63" i="104" s="1"/>
  <c r="C64" i="104"/>
  <c r="G65" i="104"/>
  <c r="H65" i="104" s="1"/>
  <c r="L65" i="104" s="1"/>
  <c r="C66" i="104"/>
  <c r="G67" i="104"/>
  <c r="H67" i="104" s="1"/>
  <c r="L67" i="104" s="1"/>
  <c r="C69" i="104"/>
  <c r="G70" i="104"/>
  <c r="H70" i="104" s="1"/>
  <c r="L70" i="104" s="1"/>
  <c r="C72" i="104"/>
  <c r="G74" i="104"/>
  <c r="G31" i="19" s="1"/>
  <c r="C27" i="104"/>
  <c r="C77" i="104"/>
  <c r="G78" i="104"/>
  <c r="H78" i="104" s="1"/>
  <c r="L78" i="104" s="1"/>
  <c r="C79" i="104"/>
  <c r="G80" i="104"/>
  <c r="H80" i="104" s="1"/>
  <c r="L80" i="104" s="1"/>
  <c r="C81" i="104"/>
  <c r="G82" i="104"/>
  <c r="H82" i="104" s="1"/>
  <c r="L82" i="104" s="1"/>
  <c r="F17" i="104"/>
  <c r="F74" i="104" s="1"/>
  <c r="K17" i="104"/>
  <c r="C29" i="104"/>
  <c r="G30" i="104"/>
  <c r="H30" i="104" s="1"/>
  <c r="L30" i="104" s="1"/>
  <c r="C31" i="104"/>
  <c r="G32" i="104"/>
  <c r="H32" i="104" s="1"/>
  <c r="L32" i="104" s="1"/>
  <c r="C33" i="104"/>
  <c r="G35" i="104"/>
  <c r="H35" i="104" s="1"/>
  <c r="L35" i="104" s="1"/>
  <c r="C36" i="104"/>
  <c r="G37" i="104"/>
  <c r="H37" i="104" s="1"/>
  <c r="L37" i="104" s="1"/>
  <c r="C39" i="104"/>
  <c r="G42" i="104"/>
  <c r="H42" i="104" s="1"/>
  <c r="L42" i="104" s="1"/>
  <c r="C43" i="104"/>
  <c r="G45" i="104"/>
  <c r="H45" i="104" s="1"/>
  <c r="L45" i="104" s="1"/>
  <c r="C48" i="104"/>
  <c r="G49" i="104"/>
  <c r="H49" i="104" s="1"/>
  <c r="L49" i="104" s="1"/>
  <c r="C51" i="104"/>
  <c r="G52" i="104"/>
  <c r="H52" i="104" s="1"/>
  <c r="L52" i="104" s="1"/>
  <c r="C54" i="104"/>
  <c r="G56" i="104"/>
  <c r="H56" i="104" s="1"/>
  <c r="L56" i="104" s="1"/>
  <c r="C57" i="104"/>
  <c r="G58" i="104"/>
  <c r="H58" i="104" s="1"/>
  <c r="L58" i="104" s="1"/>
  <c r="G59" i="104"/>
  <c r="H59" i="104" s="1"/>
  <c r="L59" i="104" s="1"/>
  <c r="C60" i="104"/>
  <c r="G62" i="104"/>
  <c r="H62" i="104" s="1"/>
  <c r="L62" i="104" s="1"/>
  <c r="C63" i="104"/>
  <c r="G64" i="104"/>
  <c r="H64" i="104" s="1"/>
  <c r="L64" i="104" s="1"/>
  <c r="C65" i="104"/>
  <c r="G66" i="104"/>
  <c r="H66" i="104" s="1"/>
  <c r="L66" i="104" s="1"/>
  <c r="C67" i="104"/>
  <c r="G69" i="104"/>
  <c r="H69" i="104" s="1"/>
  <c r="L69" i="104" s="1"/>
  <c r="H20" i="103"/>
  <c r="L20" i="103" s="1"/>
  <c r="H24" i="103"/>
  <c r="L24" i="103" s="1"/>
  <c r="C17" i="103"/>
  <c r="C18" i="103"/>
  <c r="C19" i="103"/>
  <c r="C20" i="103"/>
  <c r="C21" i="103"/>
  <c r="C22" i="103"/>
  <c r="C24" i="103"/>
  <c r="C26" i="103"/>
  <c r="G29" i="103"/>
  <c r="H29" i="103" s="1"/>
  <c r="L29" i="103" s="1"/>
  <c r="C30" i="103"/>
  <c r="G31" i="103"/>
  <c r="H31" i="103" s="1"/>
  <c r="L31" i="103" s="1"/>
  <c r="C32" i="103"/>
  <c r="G33" i="103"/>
  <c r="H33" i="103" s="1"/>
  <c r="L33" i="103" s="1"/>
  <c r="C35" i="103"/>
  <c r="G36" i="103"/>
  <c r="H36" i="103" s="1"/>
  <c r="L36" i="103" s="1"/>
  <c r="C37" i="103"/>
  <c r="G39" i="103"/>
  <c r="H39" i="103" s="1"/>
  <c r="L39" i="103" s="1"/>
  <c r="C41" i="103"/>
  <c r="C42" i="103"/>
  <c r="G43" i="103"/>
  <c r="H43" i="103" s="1"/>
  <c r="L43" i="103" s="1"/>
  <c r="C45" i="103"/>
  <c r="G48" i="103"/>
  <c r="H48" i="103" s="1"/>
  <c r="L48" i="103" s="1"/>
  <c r="C49" i="103"/>
  <c r="G51" i="103"/>
  <c r="H51" i="103" s="1"/>
  <c r="L51" i="103" s="1"/>
  <c r="C52" i="103"/>
  <c r="G54" i="103"/>
  <c r="H54" i="103" s="1"/>
  <c r="L54" i="103" s="1"/>
  <c r="C56" i="103"/>
  <c r="G57" i="103"/>
  <c r="H57" i="103" s="1"/>
  <c r="L57" i="103" s="1"/>
  <c r="C58" i="103"/>
  <c r="C59" i="103"/>
  <c r="G60" i="103"/>
  <c r="H60" i="103" s="1"/>
  <c r="L60" i="103" s="1"/>
  <c r="C62" i="103"/>
  <c r="G63" i="103"/>
  <c r="H63" i="103" s="1"/>
  <c r="L63" i="103" s="1"/>
  <c r="C64" i="103"/>
  <c r="G65" i="103"/>
  <c r="H65" i="103" s="1"/>
  <c r="L65" i="103" s="1"/>
  <c r="C66" i="103"/>
  <c r="G67" i="103"/>
  <c r="H67" i="103" s="1"/>
  <c r="L67" i="103" s="1"/>
  <c r="C69" i="103"/>
  <c r="G70" i="103"/>
  <c r="H70" i="103" s="1"/>
  <c r="L70" i="103" s="1"/>
  <c r="C72" i="103"/>
  <c r="G74" i="103"/>
  <c r="G26" i="19" s="1"/>
  <c r="C27" i="103"/>
  <c r="C77" i="103"/>
  <c r="G78" i="103"/>
  <c r="H78" i="103" s="1"/>
  <c r="L78" i="103" s="1"/>
  <c r="C79" i="103"/>
  <c r="G80" i="103"/>
  <c r="H80" i="103" s="1"/>
  <c r="L80" i="103" s="1"/>
  <c r="C81" i="103"/>
  <c r="G82" i="103"/>
  <c r="H82" i="103" s="1"/>
  <c r="L82" i="103" s="1"/>
  <c r="F17" i="103"/>
  <c r="F74" i="103" s="1"/>
  <c r="K17" i="103"/>
  <c r="C29" i="103"/>
  <c r="G30" i="103"/>
  <c r="H30" i="103" s="1"/>
  <c r="L30" i="103" s="1"/>
  <c r="C31" i="103"/>
  <c r="G32" i="103"/>
  <c r="H32" i="103" s="1"/>
  <c r="L32" i="103" s="1"/>
  <c r="C33" i="103"/>
  <c r="G35" i="103"/>
  <c r="H35" i="103" s="1"/>
  <c r="L35" i="103" s="1"/>
  <c r="C36" i="103"/>
  <c r="G37" i="103"/>
  <c r="H37" i="103" s="1"/>
  <c r="L37" i="103" s="1"/>
  <c r="C39" i="103"/>
  <c r="G42" i="103"/>
  <c r="H42" i="103" s="1"/>
  <c r="L42" i="103" s="1"/>
  <c r="C43" i="103"/>
  <c r="G45" i="103"/>
  <c r="H45" i="103" s="1"/>
  <c r="L45" i="103" s="1"/>
  <c r="C48" i="103"/>
  <c r="G49" i="103"/>
  <c r="H49" i="103" s="1"/>
  <c r="L49" i="103" s="1"/>
  <c r="C51" i="103"/>
  <c r="G52" i="103"/>
  <c r="H52" i="103" s="1"/>
  <c r="L52" i="103" s="1"/>
  <c r="C54" i="103"/>
  <c r="G56" i="103"/>
  <c r="H56" i="103" s="1"/>
  <c r="L56" i="103" s="1"/>
  <c r="C57" i="103"/>
  <c r="G58" i="103"/>
  <c r="H58" i="103" s="1"/>
  <c r="L58" i="103" s="1"/>
  <c r="G59" i="103"/>
  <c r="H59" i="103" s="1"/>
  <c r="L59" i="103" s="1"/>
  <c r="C60" i="103"/>
  <c r="G62" i="103"/>
  <c r="H62" i="103" s="1"/>
  <c r="L62" i="103" s="1"/>
  <c r="C63" i="103"/>
  <c r="G64" i="103"/>
  <c r="H64" i="103" s="1"/>
  <c r="L64" i="103" s="1"/>
  <c r="C65" i="103"/>
  <c r="G66" i="103"/>
  <c r="H66" i="103" s="1"/>
  <c r="L66" i="103" s="1"/>
  <c r="C67" i="103"/>
  <c r="G69" i="103"/>
  <c r="H69" i="103" s="1"/>
  <c r="L69" i="103" s="1"/>
  <c r="G72" i="102"/>
  <c r="H72" i="102" s="1"/>
  <c r="L72" i="102" s="1"/>
  <c r="G69" i="102"/>
  <c r="H69" i="102" s="1"/>
  <c r="L69" i="102" s="1"/>
  <c r="G66" i="102"/>
  <c r="H66" i="102" s="1"/>
  <c r="L66" i="102" s="1"/>
  <c r="G64" i="102"/>
  <c r="H64" i="102" s="1"/>
  <c r="L64" i="102" s="1"/>
  <c r="G62" i="102"/>
  <c r="H62" i="102" s="1"/>
  <c r="L62" i="102" s="1"/>
  <c r="G59" i="102"/>
  <c r="H59" i="102" s="1"/>
  <c r="L59" i="102" s="1"/>
  <c r="G58" i="102"/>
  <c r="H58" i="102" s="1"/>
  <c r="L58" i="102" s="1"/>
  <c r="G56" i="102"/>
  <c r="H56" i="102" s="1"/>
  <c r="L56" i="102" s="1"/>
  <c r="G52" i="102"/>
  <c r="H52" i="102" s="1"/>
  <c r="L52" i="102" s="1"/>
  <c r="G49" i="102"/>
  <c r="H49" i="102" s="1"/>
  <c r="L49" i="102" s="1"/>
  <c r="G45" i="102"/>
  <c r="H45" i="102" s="1"/>
  <c r="L45" i="102" s="1"/>
  <c r="G42" i="102"/>
  <c r="H42" i="102" s="1"/>
  <c r="L42" i="102" s="1"/>
  <c r="G37" i="102"/>
  <c r="H37" i="102" s="1"/>
  <c r="L37" i="102" s="1"/>
  <c r="G35" i="102"/>
  <c r="H35" i="102" s="1"/>
  <c r="L35" i="102" s="1"/>
  <c r="G32" i="102"/>
  <c r="H32" i="102" s="1"/>
  <c r="L32" i="102" s="1"/>
  <c r="G30" i="102"/>
  <c r="H30" i="102" s="1"/>
  <c r="L30" i="102" s="1"/>
  <c r="G74" i="102"/>
  <c r="G22" i="19" s="1"/>
  <c r="G70" i="102"/>
  <c r="H70" i="102" s="1"/>
  <c r="L70" i="102" s="1"/>
  <c r="G63" i="102"/>
  <c r="H63" i="102" s="1"/>
  <c r="L63" i="102" s="1"/>
  <c r="G51" i="102"/>
  <c r="H51" i="102" s="1"/>
  <c r="L51" i="102" s="1"/>
  <c r="G48" i="102"/>
  <c r="H48" i="102" s="1"/>
  <c r="L48" i="102" s="1"/>
  <c r="G43" i="102"/>
  <c r="H43" i="102" s="1"/>
  <c r="L43" i="102" s="1"/>
  <c r="G36" i="102"/>
  <c r="H36" i="102" s="1"/>
  <c r="L36" i="102" s="1"/>
  <c r="G29" i="102"/>
  <c r="H29" i="102" s="1"/>
  <c r="L29" i="102" s="1"/>
  <c r="G20" i="102"/>
  <c r="H20" i="102" s="1"/>
  <c r="L20" i="102" s="1"/>
  <c r="G19" i="102"/>
  <c r="H19" i="102" s="1"/>
  <c r="L19" i="102" s="1"/>
  <c r="G82" i="102"/>
  <c r="H82" i="102" s="1"/>
  <c r="L82" i="102" s="1"/>
  <c r="G80" i="102"/>
  <c r="H80" i="102" s="1"/>
  <c r="L80" i="102" s="1"/>
  <c r="G78" i="102"/>
  <c r="H78" i="102" s="1"/>
  <c r="L78" i="102" s="1"/>
  <c r="G67" i="102"/>
  <c r="H67" i="102" s="1"/>
  <c r="L67" i="102" s="1"/>
  <c r="G65" i="102"/>
  <c r="H65" i="102" s="1"/>
  <c r="L65" i="102" s="1"/>
  <c r="G60" i="102"/>
  <c r="H60" i="102" s="1"/>
  <c r="L60" i="102" s="1"/>
  <c r="G57" i="102"/>
  <c r="H57" i="102" s="1"/>
  <c r="L57" i="102" s="1"/>
  <c r="G54" i="102"/>
  <c r="H54" i="102" s="1"/>
  <c r="L54" i="102" s="1"/>
  <c r="G39" i="102"/>
  <c r="H39" i="102" s="1"/>
  <c r="L39" i="102" s="1"/>
  <c r="G33" i="102"/>
  <c r="H33" i="102" s="1"/>
  <c r="L33" i="102" s="1"/>
  <c r="G31" i="102"/>
  <c r="H31" i="102" s="1"/>
  <c r="L31" i="102" s="1"/>
  <c r="G24" i="102"/>
  <c r="H24" i="102" s="1"/>
  <c r="L24" i="102" s="1"/>
  <c r="G22" i="102"/>
  <c r="H22" i="102" s="1"/>
  <c r="L22" i="102" s="1"/>
  <c r="G21" i="102"/>
  <c r="H21" i="102" s="1"/>
  <c r="L21" i="102" s="1"/>
  <c r="G18" i="102"/>
  <c r="H18" i="102" s="1"/>
  <c r="L18" i="102" s="1"/>
  <c r="G17" i="102"/>
  <c r="G81" i="102"/>
  <c r="H81" i="102" s="1"/>
  <c r="L81" i="102" s="1"/>
  <c r="G79" i="102"/>
  <c r="H79" i="102" s="1"/>
  <c r="L79" i="102" s="1"/>
  <c r="G77" i="102"/>
  <c r="H77" i="102" s="1"/>
  <c r="L77" i="102" s="1"/>
  <c r="C17" i="102"/>
  <c r="C18" i="102"/>
  <c r="C19" i="102"/>
  <c r="C20" i="102"/>
  <c r="C21" i="102"/>
  <c r="C22" i="102"/>
  <c r="C24" i="102"/>
  <c r="C26" i="102"/>
  <c r="C27" i="102"/>
  <c r="C77" i="102"/>
  <c r="C79" i="102"/>
  <c r="C81" i="102"/>
  <c r="C29" i="102"/>
  <c r="C31" i="102"/>
  <c r="C33" i="102"/>
  <c r="C36" i="102"/>
  <c r="C39" i="102"/>
  <c r="C43" i="102"/>
  <c r="C48" i="102"/>
  <c r="C51" i="102"/>
  <c r="C54" i="102"/>
  <c r="C57" i="102"/>
  <c r="C60" i="102"/>
  <c r="C63" i="102"/>
  <c r="C65" i="102"/>
  <c r="C67" i="102"/>
  <c r="F67" i="82"/>
  <c r="F66" i="82"/>
  <c r="F65" i="82"/>
  <c r="F64" i="82"/>
  <c r="F67" i="100"/>
  <c r="F66" i="100"/>
  <c r="F65" i="100"/>
  <c r="F64" i="100"/>
  <c r="F67" i="83"/>
  <c r="F66" i="83"/>
  <c r="F65" i="83"/>
  <c r="F64" i="83"/>
  <c r="F67" i="98"/>
  <c r="F66" i="98"/>
  <c r="F65" i="98"/>
  <c r="F64" i="98"/>
  <c r="F67" i="85"/>
  <c r="F66" i="85"/>
  <c r="F65" i="85"/>
  <c r="F64" i="85"/>
  <c r="F67" i="86"/>
  <c r="F66" i="86"/>
  <c r="F65" i="86"/>
  <c r="F64" i="86"/>
  <c r="F67" i="87"/>
  <c r="F66" i="87"/>
  <c r="F65" i="87"/>
  <c r="F64" i="87"/>
  <c r="F67" i="88"/>
  <c r="F66" i="88"/>
  <c r="F65" i="88"/>
  <c r="F64" i="88"/>
  <c r="F67" i="89"/>
  <c r="F66" i="89"/>
  <c r="F65" i="89"/>
  <c r="F64" i="89"/>
  <c r="F67" i="90"/>
  <c r="F66" i="90"/>
  <c r="F65" i="90"/>
  <c r="F64" i="90"/>
  <c r="F67" i="91"/>
  <c r="F66" i="91"/>
  <c r="F65" i="91"/>
  <c r="F64" i="91"/>
  <c r="F67" i="92"/>
  <c r="F66" i="92"/>
  <c r="F65" i="92"/>
  <c r="F64" i="92"/>
  <c r="F67" i="94"/>
  <c r="F66" i="94"/>
  <c r="F65" i="94"/>
  <c r="F64" i="94"/>
  <c r="F67" i="99"/>
  <c r="F66" i="99"/>
  <c r="F65" i="99"/>
  <c r="F64" i="99"/>
  <c r="F67" i="95"/>
  <c r="F66" i="95"/>
  <c r="F65" i="95"/>
  <c r="F64" i="95"/>
  <c r="F67" i="101"/>
  <c r="F66" i="101"/>
  <c r="F65" i="101"/>
  <c r="F64" i="101"/>
  <c r="F67" i="97"/>
  <c r="F66" i="97"/>
  <c r="F65" i="97"/>
  <c r="F64" i="97"/>
  <c r="F67" i="96"/>
  <c r="F66" i="96"/>
  <c r="F65" i="96"/>
  <c r="F64" i="96"/>
  <c r="F67" i="79"/>
  <c r="F66" i="79"/>
  <c r="F65" i="79"/>
  <c r="F64" i="79"/>
  <c r="F31" i="82"/>
  <c r="F31" i="100"/>
  <c r="F31" i="83"/>
  <c r="F31" i="98"/>
  <c r="F31" i="85"/>
  <c r="F31" i="86"/>
  <c r="F31" i="87"/>
  <c r="F31" i="88"/>
  <c r="F31" i="89"/>
  <c r="F31" i="90"/>
  <c r="F31" i="91"/>
  <c r="F31" i="92"/>
  <c r="F31" i="94"/>
  <c r="F31" i="99"/>
  <c r="F31" i="95"/>
  <c r="F31" i="101"/>
  <c r="F31" i="97"/>
  <c r="F31" i="96"/>
  <c r="F31" i="79"/>
  <c r="F30" i="82"/>
  <c r="F30" i="100"/>
  <c r="F30" i="83"/>
  <c r="F30" i="98"/>
  <c r="F30" i="85"/>
  <c r="F30" i="86"/>
  <c r="F30" i="87"/>
  <c r="F30" i="88"/>
  <c r="F30" i="89"/>
  <c r="F30" i="90"/>
  <c r="F30" i="91"/>
  <c r="F30" i="92"/>
  <c r="F30" i="94"/>
  <c r="F30" i="99"/>
  <c r="F30" i="95"/>
  <c r="F30" i="101"/>
  <c r="F30" i="97"/>
  <c r="F30" i="96"/>
  <c r="F30" i="79"/>
  <c r="F25" i="3"/>
  <c r="F22" i="3"/>
  <c r="F82" i="101"/>
  <c r="F81" i="101"/>
  <c r="F80" i="101"/>
  <c r="F79" i="101"/>
  <c r="F78" i="101"/>
  <c r="F77" i="101"/>
  <c r="F72" i="101"/>
  <c r="F70" i="101"/>
  <c r="F69" i="101"/>
  <c r="F63" i="101"/>
  <c r="F62" i="101"/>
  <c r="F60" i="101"/>
  <c r="F59" i="101"/>
  <c r="F58" i="101"/>
  <c r="F57" i="101"/>
  <c r="F56" i="101"/>
  <c r="F54" i="101"/>
  <c r="F52" i="101"/>
  <c r="F51" i="101"/>
  <c r="F49" i="101"/>
  <c r="F48" i="101"/>
  <c r="F45" i="101"/>
  <c r="F43" i="101"/>
  <c r="F42" i="101"/>
  <c r="E41" i="101"/>
  <c r="F41" i="101" s="1"/>
  <c r="F39" i="101"/>
  <c r="F37" i="101"/>
  <c r="F36" i="101"/>
  <c r="F35" i="101"/>
  <c r="F33" i="101"/>
  <c r="F32" i="101"/>
  <c r="F29" i="101"/>
  <c r="J24" i="101"/>
  <c r="K24" i="101" s="1"/>
  <c r="E24" i="101"/>
  <c r="F24" i="101" s="1"/>
  <c r="J22" i="101"/>
  <c r="K22" i="101" s="1"/>
  <c r="E22" i="101"/>
  <c r="F22" i="101" s="1"/>
  <c r="J21" i="101"/>
  <c r="K21" i="101" s="1"/>
  <c r="E21" i="101"/>
  <c r="F21" i="101" s="1"/>
  <c r="J20" i="101"/>
  <c r="K20" i="101" s="1"/>
  <c r="E20" i="101"/>
  <c r="F20" i="101" s="1"/>
  <c r="J19" i="101"/>
  <c r="K19" i="101" s="1"/>
  <c r="E19" i="101"/>
  <c r="F19" i="101" s="1"/>
  <c r="J18" i="101"/>
  <c r="K18" i="101" s="1"/>
  <c r="J17" i="101"/>
  <c r="E17" i="101"/>
  <c r="G12" i="101"/>
  <c r="B8" i="101"/>
  <c r="B7" i="101"/>
  <c r="C80" i="101" s="1"/>
  <c r="B3" i="101"/>
  <c r="J52" i="19"/>
  <c r="G41" i="54"/>
  <c r="G52" i="19"/>
  <c r="E52" i="19"/>
  <c r="F37" i="82"/>
  <c r="F37" i="100"/>
  <c r="F37" i="83"/>
  <c r="F37" i="98"/>
  <c r="F37" i="85"/>
  <c r="F37" i="86"/>
  <c r="F37" i="87"/>
  <c r="F37" i="88"/>
  <c r="F37" i="89"/>
  <c r="F37" i="90"/>
  <c r="F37" i="91"/>
  <c r="F37" i="92"/>
  <c r="F37" i="94"/>
  <c r="F37" i="99"/>
  <c r="F37" i="95"/>
  <c r="F37" i="97"/>
  <c r="F37" i="96"/>
  <c r="F37" i="79"/>
  <c r="F63" i="82"/>
  <c r="F63" i="100"/>
  <c r="F63" i="83"/>
  <c r="F63" i="98"/>
  <c r="F63" i="85"/>
  <c r="F63" i="86"/>
  <c r="F63" i="87"/>
  <c r="F63" i="88"/>
  <c r="F63" i="89"/>
  <c r="F63" i="90"/>
  <c r="F63" i="91"/>
  <c r="F63" i="92"/>
  <c r="F63" i="94"/>
  <c r="F63" i="99"/>
  <c r="F63" i="95"/>
  <c r="F63" i="97"/>
  <c r="F63" i="96"/>
  <c r="F63" i="79"/>
  <c r="F62" i="82"/>
  <c r="F62" i="100"/>
  <c r="F62" i="83"/>
  <c r="F62" i="98"/>
  <c r="F62" i="85"/>
  <c r="F62" i="86"/>
  <c r="F62" i="87"/>
  <c r="F62" i="88"/>
  <c r="F62" i="89"/>
  <c r="F62" i="90"/>
  <c r="F62" i="91"/>
  <c r="F62" i="92"/>
  <c r="F62" i="94"/>
  <c r="F62" i="99"/>
  <c r="F62" i="95"/>
  <c r="F62" i="97"/>
  <c r="F62" i="96"/>
  <c r="F62" i="79"/>
  <c r="F82" i="82"/>
  <c r="F82" i="100"/>
  <c r="F82" i="83"/>
  <c r="F82" i="98"/>
  <c r="F82" i="85"/>
  <c r="F82" i="86"/>
  <c r="F82" i="87"/>
  <c r="F82" i="88"/>
  <c r="F82" i="89"/>
  <c r="F82" i="90"/>
  <c r="F82" i="91"/>
  <c r="F82" i="92"/>
  <c r="F82" i="94"/>
  <c r="F82" i="99"/>
  <c r="F82" i="95"/>
  <c r="F82" i="97"/>
  <c r="F82" i="96"/>
  <c r="F82" i="79"/>
  <c r="F81" i="82"/>
  <c r="F81" i="100"/>
  <c r="F81" i="83"/>
  <c r="F81" i="98"/>
  <c r="F81" i="85"/>
  <c r="F81" i="86"/>
  <c r="F81" i="87"/>
  <c r="F81" i="88"/>
  <c r="F81" i="89"/>
  <c r="F81" i="90"/>
  <c r="F81" i="91"/>
  <c r="F81" i="92"/>
  <c r="F81" i="94"/>
  <c r="F81" i="99"/>
  <c r="F81" i="95"/>
  <c r="F81" i="97"/>
  <c r="F81" i="96"/>
  <c r="F81" i="79"/>
  <c r="F80" i="82"/>
  <c r="F80" i="100"/>
  <c r="F80" i="83"/>
  <c r="F80" i="98"/>
  <c r="F80" i="85"/>
  <c r="F80" i="86"/>
  <c r="F80" i="87"/>
  <c r="F80" i="88"/>
  <c r="F80" i="89"/>
  <c r="F80" i="90"/>
  <c r="F80" i="91"/>
  <c r="F80" i="92"/>
  <c r="F80" i="94"/>
  <c r="F80" i="99"/>
  <c r="F80" i="95"/>
  <c r="F80" i="97"/>
  <c r="F80" i="96"/>
  <c r="F80" i="79"/>
  <c r="F79" i="82"/>
  <c r="F79" i="100"/>
  <c r="F79" i="83"/>
  <c r="F79" i="98"/>
  <c r="F79" i="85"/>
  <c r="F79" i="86"/>
  <c r="F79" i="87"/>
  <c r="F79" i="88"/>
  <c r="F79" i="89"/>
  <c r="F79" i="90"/>
  <c r="F79" i="91"/>
  <c r="F79" i="92"/>
  <c r="F79" i="94"/>
  <c r="F79" i="99"/>
  <c r="F79" i="95"/>
  <c r="F79" i="97"/>
  <c r="F79" i="96"/>
  <c r="F79" i="79"/>
  <c r="F78" i="82"/>
  <c r="F78" i="100"/>
  <c r="F78" i="83"/>
  <c r="F78" i="98"/>
  <c r="F78" i="85"/>
  <c r="F78" i="86"/>
  <c r="F78" i="87"/>
  <c r="F78" i="88"/>
  <c r="F78" i="89"/>
  <c r="F78" i="90"/>
  <c r="F78" i="91"/>
  <c r="F78" i="92"/>
  <c r="F78" i="94"/>
  <c r="F78" i="99"/>
  <c r="F78" i="95"/>
  <c r="F78" i="97"/>
  <c r="F78" i="96"/>
  <c r="F78" i="79"/>
  <c r="F77" i="82"/>
  <c r="F77" i="100"/>
  <c r="F77" i="83"/>
  <c r="F77" i="98"/>
  <c r="F77" i="85"/>
  <c r="F77" i="86"/>
  <c r="F77" i="87"/>
  <c r="F77" i="88"/>
  <c r="F77" i="89"/>
  <c r="F77" i="90"/>
  <c r="F77" i="91"/>
  <c r="F77" i="92"/>
  <c r="F77" i="94"/>
  <c r="F77" i="99"/>
  <c r="F77" i="95"/>
  <c r="F77" i="97"/>
  <c r="F77" i="96"/>
  <c r="F77" i="79"/>
  <c r="F72" i="82"/>
  <c r="F72" i="100"/>
  <c r="F72" i="83"/>
  <c r="F72" i="98"/>
  <c r="F72" i="85"/>
  <c r="F72" i="86"/>
  <c r="F72" i="87"/>
  <c r="F72" i="88"/>
  <c r="F72" i="89"/>
  <c r="F72" i="90"/>
  <c r="F72" i="91"/>
  <c r="F72" i="92"/>
  <c r="F72" i="94"/>
  <c r="F72" i="99"/>
  <c r="F72" i="95"/>
  <c r="F72" i="97"/>
  <c r="F72" i="96"/>
  <c r="F72" i="79"/>
  <c r="F70" i="82"/>
  <c r="F70" i="100"/>
  <c r="F70" i="83"/>
  <c r="F70" i="98"/>
  <c r="F70" i="85"/>
  <c r="F70" i="86"/>
  <c r="F70" i="87"/>
  <c r="F70" i="88"/>
  <c r="F70" i="89"/>
  <c r="F70" i="90"/>
  <c r="F70" i="91"/>
  <c r="F70" i="92"/>
  <c r="F70" i="94"/>
  <c r="F70" i="99"/>
  <c r="F70" i="95"/>
  <c r="F70" i="97"/>
  <c r="F70" i="96"/>
  <c r="F70" i="79"/>
  <c r="F69" i="82"/>
  <c r="F69" i="100"/>
  <c r="F69" i="83"/>
  <c r="F69" i="98"/>
  <c r="F69" i="85"/>
  <c r="F69" i="86"/>
  <c r="F69" i="87"/>
  <c r="F69" i="88"/>
  <c r="F69" i="89"/>
  <c r="F69" i="90"/>
  <c r="F69" i="91"/>
  <c r="F69" i="92"/>
  <c r="F69" i="94"/>
  <c r="F69" i="99"/>
  <c r="F69" i="95"/>
  <c r="F69" i="97"/>
  <c r="F69" i="96"/>
  <c r="F69" i="79"/>
  <c r="F60" i="82"/>
  <c r="F60" i="100"/>
  <c r="F60" i="83"/>
  <c r="F60" i="98"/>
  <c r="F60" i="85"/>
  <c r="F60" i="86"/>
  <c r="F60" i="87"/>
  <c r="F60" i="88"/>
  <c r="F60" i="89"/>
  <c r="F60" i="90"/>
  <c r="F60" i="91"/>
  <c r="F60" i="92"/>
  <c r="F60" i="94"/>
  <c r="F60" i="99"/>
  <c r="F60" i="95"/>
  <c r="F60" i="97"/>
  <c r="F60" i="96"/>
  <c r="F60" i="79"/>
  <c r="F59" i="82"/>
  <c r="F59" i="100"/>
  <c r="F59" i="83"/>
  <c r="F59" i="98"/>
  <c r="F59" i="85"/>
  <c r="F59" i="86"/>
  <c r="F59" i="87"/>
  <c r="F59" i="88"/>
  <c r="F59" i="89"/>
  <c r="F59" i="90"/>
  <c r="F59" i="91"/>
  <c r="F59" i="92"/>
  <c r="F59" i="94"/>
  <c r="F59" i="99"/>
  <c r="F59" i="95"/>
  <c r="F59" i="97"/>
  <c r="F59" i="96"/>
  <c r="F59" i="79"/>
  <c r="F58" i="82"/>
  <c r="F58" i="100"/>
  <c r="F58" i="83"/>
  <c r="F58" i="98"/>
  <c r="F58" i="85"/>
  <c r="F58" i="86"/>
  <c r="F58" i="87"/>
  <c r="F58" i="88"/>
  <c r="F58" i="89"/>
  <c r="F58" i="90"/>
  <c r="F58" i="91"/>
  <c r="F58" i="92"/>
  <c r="F58" i="94"/>
  <c r="F58" i="99"/>
  <c r="F58" i="95"/>
  <c r="F58" i="97"/>
  <c r="F58" i="96"/>
  <c r="F58" i="79"/>
  <c r="F57" i="82"/>
  <c r="F57" i="100"/>
  <c r="F57" i="83"/>
  <c r="F57" i="98"/>
  <c r="F57" i="85"/>
  <c r="F57" i="86"/>
  <c r="F57" i="87"/>
  <c r="F57" i="88"/>
  <c r="F57" i="89"/>
  <c r="F57" i="90"/>
  <c r="F57" i="91"/>
  <c r="F57" i="92"/>
  <c r="F57" i="94"/>
  <c r="F57" i="99"/>
  <c r="F57" i="95"/>
  <c r="F57" i="97"/>
  <c r="F57" i="96"/>
  <c r="F57" i="79"/>
  <c r="F33" i="82"/>
  <c r="F33" i="100"/>
  <c r="F33" i="83"/>
  <c r="F33" i="98"/>
  <c r="F33" i="85"/>
  <c r="F33" i="86"/>
  <c r="F33" i="87"/>
  <c r="F33" i="88"/>
  <c r="F33" i="89"/>
  <c r="F33" i="90"/>
  <c r="F33" i="91"/>
  <c r="F33" i="92"/>
  <c r="F33" i="94"/>
  <c r="F33" i="99"/>
  <c r="F33" i="95"/>
  <c r="F33" i="97"/>
  <c r="F33" i="96"/>
  <c r="F33" i="79"/>
  <c r="F32" i="82"/>
  <c r="F32" i="100"/>
  <c r="F32" i="83"/>
  <c r="F32" i="98"/>
  <c r="F32" i="85"/>
  <c r="F32" i="86"/>
  <c r="F32" i="87"/>
  <c r="F32" i="88"/>
  <c r="F32" i="89"/>
  <c r="F32" i="90"/>
  <c r="F32" i="91"/>
  <c r="F32" i="92"/>
  <c r="F32" i="94"/>
  <c r="F32" i="99"/>
  <c r="F32" i="95"/>
  <c r="F32" i="97"/>
  <c r="F32" i="96"/>
  <c r="F32" i="79"/>
  <c r="F45" i="82"/>
  <c r="F45" i="100"/>
  <c r="F45" i="83"/>
  <c r="F45" i="98"/>
  <c r="F45" i="85"/>
  <c r="F45" i="86"/>
  <c r="F45" i="87"/>
  <c r="F45" i="88"/>
  <c r="F45" i="89"/>
  <c r="F45" i="90"/>
  <c r="F45" i="91"/>
  <c r="F45" i="92"/>
  <c r="F45" i="94"/>
  <c r="F45" i="99"/>
  <c r="F45" i="95"/>
  <c r="F45" i="97"/>
  <c r="F45" i="96"/>
  <c r="F45" i="79"/>
  <c r="F43" i="82"/>
  <c r="F43" i="100"/>
  <c r="F43" i="83"/>
  <c r="F43" i="98"/>
  <c r="F43" i="85"/>
  <c r="F43" i="86"/>
  <c r="F43" i="87"/>
  <c r="F43" i="88"/>
  <c r="F43" i="89"/>
  <c r="F43" i="90"/>
  <c r="F43" i="91"/>
  <c r="F43" i="92"/>
  <c r="F43" i="94"/>
  <c r="F43" i="99"/>
  <c r="F43" i="95"/>
  <c r="F43" i="97"/>
  <c r="F43" i="96"/>
  <c r="F43" i="79"/>
  <c r="F42" i="82"/>
  <c r="F42" i="100"/>
  <c r="F42" i="83"/>
  <c r="F42" i="98"/>
  <c r="F42" i="85"/>
  <c r="F42" i="86"/>
  <c r="F42" i="87"/>
  <c r="F42" i="88"/>
  <c r="F42" i="89"/>
  <c r="F42" i="90"/>
  <c r="F42" i="91"/>
  <c r="F42" i="92"/>
  <c r="F42" i="94"/>
  <c r="F42" i="99"/>
  <c r="F42" i="95"/>
  <c r="F42" i="97"/>
  <c r="F42" i="96"/>
  <c r="F42" i="79"/>
  <c r="F39" i="82"/>
  <c r="F39" i="100"/>
  <c r="F39" i="83"/>
  <c r="F39" i="98"/>
  <c r="F39" i="85"/>
  <c r="F39" i="86"/>
  <c r="F39" i="87"/>
  <c r="F39" i="88"/>
  <c r="F39" i="89"/>
  <c r="F39" i="90"/>
  <c r="F39" i="91"/>
  <c r="F39" i="92"/>
  <c r="F39" i="94"/>
  <c r="F39" i="99"/>
  <c r="F39" i="95"/>
  <c r="F39" i="97"/>
  <c r="F39" i="96"/>
  <c r="F39" i="79"/>
  <c r="F36" i="82"/>
  <c r="F36" i="100"/>
  <c r="F36" i="83"/>
  <c r="F36" i="98"/>
  <c r="F36" i="85"/>
  <c r="F36" i="86"/>
  <c r="F36" i="87"/>
  <c r="F36" i="88"/>
  <c r="F36" i="89"/>
  <c r="F36" i="90"/>
  <c r="F36" i="91"/>
  <c r="F36" i="92"/>
  <c r="F36" i="94"/>
  <c r="F36" i="99"/>
  <c r="F36" i="95"/>
  <c r="F36" i="97"/>
  <c r="F36" i="96"/>
  <c r="F36" i="79"/>
  <c r="J24" i="82"/>
  <c r="K24" i="82" s="1"/>
  <c r="J24" i="100"/>
  <c r="K24" i="100" s="1"/>
  <c r="J24" i="83"/>
  <c r="K24" i="83" s="1"/>
  <c r="J24" i="98"/>
  <c r="K24" i="98" s="1"/>
  <c r="J24" i="85"/>
  <c r="K24" i="85" s="1"/>
  <c r="J24" i="86"/>
  <c r="K24" i="86" s="1"/>
  <c r="J24" i="87"/>
  <c r="K24" i="87" s="1"/>
  <c r="J24" i="88"/>
  <c r="K24" i="88" s="1"/>
  <c r="J24" i="89"/>
  <c r="K24" i="89" s="1"/>
  <c r="J24" i="90"/>
  <c r="K24" i="90" s="1"/>
  <c r="J24" i="91"/>
  <c r="K24" i="91" s="1"/>
  <c r="J24" i="92"/>
  <c r="K24" i="92" s="1"/>
  <c r="J24" i="94"/>
  <c r="K24" i="94" s="1"/>
  <c r="J24" i="99"/>
  <c r="K24" i="99" s="1"/>
  <c r="J24" i="95"/>
  <c r="K24" i="95" s="1"/>
  <c r="J24" i="97"/>
  <c r="K24" i="97" s="1"/>
  <c r="J24" i="96"/>
  <c r="K24" i="96" s="1"/>
  <c r="J24" i="79"/>
  <c r="K24" i="79" s="1"/>
  <c r="E24" i="82"/>
  <c r="F24" i="82" s="1"/>
  <c r="E24" i="100"/>
  <c r="F24" i="100" s="1"/>
  <c r="E24" i="83"/>
  <c r="F24" i="83" s="1"/>
  <c r="E24" i="98"/>
  <c r="F24" i="98" s="1"/>
  <c r="E24" i="85"/>
  <c r="F24" i="85" s="1"/>
  <c r="E24" i="86"/>
  <c r="F24" i="86" s="1"/>
  <c r="E24" i="87"/>
  <c r="F24" i="87" s="1"/>
  <c r="E24" i="88"/>
  <c r="F24" i="88" s="1"/>
  <c r="E24" i="89"/>
  <c r="F24" i="89" s="1"/>
  <c r="E24" i="90"/>
  <c r="F24" i="90" s="1"/>
  <c r="E24" i="91"/>
  <c r="F24" i="91" s="1"/>
  <c r="E24" i="92"/>
  <c r="F24" i="92" s="1"/>
  <c r="E24" i="94"/>
  <c r="F24" i="94" s="1"/>
  <c r="E24" i="99"/>
  <c r="F24" i="99" s="1"/>
  <c r="E24" i="95"/>
  <c r="F24" i="95" s="1"/>
  <c r="E24" i="97"/>
  <c r="F24" i="97" s="1"/>
  <c r="E24" i="96"/>
  <c r="F24" i="96" s="1"/>
  <c r="E24" i="79"/>
  <c r="F24" i="79" s="1"/>
  <c r="K52" i="3"/>
  <c r="F52" i="3"/>
  <c r="K51" i="3"/>
  <c r="F51" i="3"/>
  <c r="K50" i="3"/>
  <c r="F50" i="3"/>
  <c r="K49" i="3"/>
  <c r="F49" i="3"/>
  <c r="K48" i="3"/>
  <c r="F48" i="3"/>
  <c r="K47" i="3"/>
  <c r="F47" i="3"/>
  <c r="K46" i="3"/>
  <c r="F46" i="3"/>
  <c r="K45" i="3"/>
  <c r="F45" i="3"/>
  <c r="K44" i="3"/>
  <c r="F44" i="3"/>
  <c r="K43" i="3"/>
  <c r="F43" i="3"/>
  <c r="K42" i="3"/>
  <c r="F42" i="3"/>
  <c r="K41" i="3"/>
  <c r="F41" i="3"/>
  <c r="K40" i="3"/>
  <c r="F40" i="3"/>
  <c r="K39" i="3"/>
  <c r="F39" i="3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J22" i="82"/>
  <c r="K22" i="82" s="1"/>
  <c r="E22" i="82"/>
  <c r="F22" i="82" s="1"/>
  <c r="J21" i="82"/>
  <c r="K21" i="82" s="1"/>
  <c r="E21" i="82"/>
  <c r="F21" i="82" s="1"/>
  <c r="J20" i="82"/>
  <c r="K20" i="82" s="1"/>
  <c r="E20" i="82"/>
  <c r="F20" i="82" s="1"/>
  <c r="J19" i="82"/>
  <c r="K19" i="82" s="1"/>
  <c r="E19" i="82"/>
  <c r="F19" i="82" s="1"/>
  <c r="J18" i="82"/>
  <c r="K18" i="82" s="1"/>
  <c r="J22" i="100"/>
  <c r="K22" i="100" s="1"/>
  <c r="E22" i="100"/>
  <c r="F22" i="100" s="1"/>
  <c r="J21" i="100"/>
  <c r="K21" i="100" s="1"/>
  <c r="E21" i="100"/>
  <c r="F21" i="100" s="1"/>
  <c r="J20" i="100"/>
  <c r="K20" i="100" s="1"/>
  <c r="E20" i="100"/>
  <c r="F20" i="100" s="1"/>
  <c r="J19" i="100"/>
  <c r="K19" i="100" s="1"/>
  <c r="E19" i="100"/>
  <c r="F19" i="100" s="1"/>
  <c r="J18" i="100"/>
  <c r="K18" i="100" s="1"/>
  <c r="J22" i="83"/>
  <c r="K22" i="83" s="1"/>
  <c r="E22" i="83"/>
  <c r="F22" i="83" s="1"/>
  <c r="J21" i="83"/>
  <c r="K21" i="83" s="1"/>
  <c r="E21" i="83"/>
  <c r="F21" i="83" s="1"/>
  <c r="J20" i="83"/>
  <c r="K20" i="83" s="1"/>
  <c r="E20" i="83"/>
  <c r="F20" i="83" s="1"/>
  <c r="J19" i="83"/>
  <c r="K19" i="83" s="1"/>
  <c r="E19" i="83"/>
  <c r="F19" i="83" s="1"/>
  <c r="J18" i="83"/>
  <c r="K18" i="83" s="1"/>
  <c r="J22" i="98"/>
  <c r="K22" i="98" s="1"/>
  <c r="E22" i="98"/>
  <c r="F22" i="98" s="1"/>
  <c r="J21" i="98"/>
  <c r="K21" i="98" s="1"/>
  <c r="E21" i="98"/>
  <c r="F21" i="98" s="1"/>
  <c r="J20" i="98"/>
  <c r="K20" i="98" s="1"/>
  <c r="E20" i="98"/>
  <c r="F20" i="98" s="1"/>
  <c r="J19" i="98"/>
  <c r="K19" i="98" s="1"/>
  <c r="E19" i="98"/>
  <c r="F19" i="98" s="1"/>
  <c r="J18" i="98"/>
  <c r="K18" i="98" s="1"/>
  <c r="J22" i="85"/>
  <c r="K22" i="85" s="1"/>
  <c r="E22" i="85"/>
  <c r="F22" i="85" s="1"/>
  <c r="J21" i="85"/>
  <c r="K21" i="85" s="1"/>
  <c r="E21" i="85"/>
  <c r="F21" i="85" s="1"/>
  <c r="J20" i="85"/>
  <c r="K20" i="85" s="1"/>
  <c r="E20" i="85"/>
  <c r="F20" i="85" s="1"/>
  <c r="J19" i="85"/>
  <c r="K19" i="85" s="1"/>
  <c r="E19" i="85"/>
  <c r="F19" i="85" s="1"/>
  <c r="J18" i="85"/>
  <c r="K18" i="85" s="1"/>
  <c r="J22" i="86"/>
  <c r="K22" i="86" s="1"/>
  <c r="E22" i="86"/>
  <c r="F22" i="86" s="1"/>
  <c r="J21" i="86"/>
  <c r="K21" i="86" s="1"/>
  <c r="E21" i="86"/>
  <c r="F21" i="86" s="1"/>
  <c r="J20" i="86"/>
  <c r="K20" i="86" s="1"/>
  <c r="E20" i="86"/>
  <c r="F20" i="86" s="1"/>
  <c r="J19" i="86"/>
  <c r="K19" i="86" s="1"/>
  <c r="E19" i="86"/>
  <c r="F19" i="86" s="1"/>
  <c r="J18" i="86"/>
  <c r="K18" i="86" s="1"/>
  <c r="J22" i="87"/>
  <c r="K22" i="87" s="1"/>
  <c r="E22" i="87"/>
  <c r="F22" i="87" s="1"/>
  <c r="J21" i="87"/>
  <c r="K21" i="87" s="1"/>
  <c r="E21" i="87"/>
  <c r="F21" i="87" s="1"/>
  <c r="J20" i="87"/>
  <c r="K20" i="87" s="1"/>
  <c r="E20" i="87"/>
  <c r="F20" i="87" s="1"/>
  <c r="J19" i="87"/>
  <c r="K19" i="87" s="1"/>
  <c r="E19" i="87"/>
  <c r="F19" i="87" s="1"/>
  <c r="J18" i="87"/>
  <c r="K18" i="87" s="1"/>
  <c r="J22" i="88"/>
  <c r="K22" i="88" s="1"/>
  <c r="E22" i="88"/>
  <c r="F22" i="88" s="1"/>
  <c r="J21" i="88"/>
  <c r="K21" i="88" s="1"/>
  <c r="E21" i="88"/>
  <c r="F21" i="88" s="1"/>
  <c r="J20" i="88"/>
  <c r="K20" i="88" s="1"/>
  <c r="E20" i="88"/>
  <c r="F20" i="88" s="1"/>
  <c r="J19" i="88"/>
  <c r="K19" i="88" s="1"/>
  <c r="E19" i="88"/>
  <c r="F19" i="88" s="1"/>
  <c r="J18" i="88"/>
  <c r="K18" i="88" s="1"/>
  <c r="J22" i="89"/>
  <c r="K22" i="89" s="1"/>
  <c r="E22" i="89"/>
  <c r="F22" i="89" s="1"/>
  <c r="J21" i="89"/>
  <c r="K21" i="89" s="1"/>
  <c r="E21" i="89"/>
  <c r="F21" i="89" s="1"/>
  <c r="J20" i="89"/>
  <c r="K20" i="89" s="1"/>
  <c r="E20" i="89"/>
  <c r="F20" i="89" s="1"/>
  <c r="J19" i="89"/>
  <c r="K19" i="89" s="1"/>
  <c r="E19" i="89"/>
  <c r="F19" i="89" s="1"/>
  <c r="J18" i="89"/>
  <c r="K18" i="89" s="1"/>
  <c r="J22" i="90"/>
  <c r="K22" i="90" s="1"/>
  <c r="E22" i="90"/>
  <c r="F22" i="90" s="1"/>
  <c r="J21" i="90"/>
  <c r="K21" i="90" s="1"/>
  <c r="E21" i="90"/>
  <c r="F21" i="90" s="1"/>
  <c r="J20" i="90"/>
  <c r="K20" i="90" s="1"/>
  <c r="E20" i="90"/>
  <c r="F20" i="90" s="1"/>
  <c r="J19" i="90"/>
  <c r="K19" i="90" s="1"/>
  <c r="E19" i="90"/>
  <c r="F19" i="90" s="1"/>
  <c r="J18" i="90"/>
  <c r="K18" i="90" s="1"/>
  <c r="J22" i="91"/>
  <c r="K22" i="91" s="1"/>
  <c r="E22" i="91"/>
  <c r="F22" i="91" s="1"/>
  <c r="J21" i="91"/>
  <c r="K21" i="91" s="1"/>
  <c r="E21" i="91"/>
  <c r="F21" i="91" s="1"/>
  <c r="J20" i="91"/>
  <c r="K20" i="91" s="1"/>
  <c r="E20" i="91"/>
  <c r="F20" i="91" s="1"/>
  <c r="J19" i="91"/>
  <c r="K19" i="91" s="1"/>
  <c r="E19" i="91"/>
  <c r="F19" i="91" s="1"/>
  <c r="J18" i="91"/>
  <c r="K18" i="91" s="1"/>
  <c r="J22" i="92"/>
  <c r="K22" i="92" s="1"/>
  <c r="E22" i="92"/>
  <c r="F22" i="92" s="1"/>
  <c r="J21" i="92"/>
  <c r="K21" i="92" s="1"/>
  <c r="E21" i="92"/>
  <c r="F21" i="92" s="1"/>
  <c r="J20" i="92"/>
  <c r="K20" i="92" s="1"/>
  <c r="E20" i="92"/>
  <c r="F20" i="92" s="1"/>
  <c r="J19" i="92"/>
  <c r="K19" i="92" s="1"/>
  <c r="E19" i="92"/>
  <c r="F19" i="92" s="1"/>
  <c r="J18" i="92"/>
  <c r="K18" i="92" s="1"/>
  <c r="J22" i="94"/>
  <c r="K22" i="94" s="1"/>
  <c r="E22" i="94"/>
  <c r="F22" i="94" s="1"/>
  <c r="J21" i="94"/>
  <c r="K21" i="94" s="1"/>
  <c r="E21" i="94"/>
  <c r="F21" i="94" s="1"/>
  <c r="J20" i="94"/>
  <c r="K20" i="94" s="1"/>
  <c r="E20" i="94"/>
  <c r="F20" i="94" s="1"/>
  <c r="J19" i="94"/>
  <c r="K19" i="94" s="1"/>
  <c r="E19" i="94"/>
  <c r="F19" i="94" s="1"/>
  <c r="J18" i="94"/>
  <c r="K18" i="94" s="1"/>
  <c r="J22" i="99"/>
  <c r="K22" i="99" s="1"/>
  <c r="E22" i="99"/>
  <c r="F22" i="99" s="1"/>
  <c r="J21" i="99"/>
  <c r="K21" i="99" s="1"/>
  <c r="E21" i="99"/>
  <c r="F21" i="99" s="1"/>
  <c r="J20" i="99"/>
  <c r="K20" i="99" s="1"/>
  <c r="E20" i="99"/>
  <c r="F20" i="99" s="1"/>
  <c r="J19" i="99"/>
  <c r="K19" i="99" s="1"/>
  <c r="E19" i="99"/>
  <c r="F19" i="99" s="1"/>
  <c r="J18" i="99"/>
  <c r="K18" i="99" s="1"/>
  <c r="J22" i="95"/>
  <c r="K22" i="95" s="1"/>
  <c r="E22" i="95"/>
  <c r="F22" i="95" s="1"/>
  <c r="J21" i="95"/>
  <c r="K21" i="95" s="1"/>
  <c r="E21" i="95"/>
  <c r="F21" i="95" s="1"/>
  <c r="J20" i="95"/>
  <c r="K20" i="95" s="1"/>
  <c r="E20" i="95"/>
  <c r="F20" i="95" s="1"/>
  <c r="J19" i="95"/>
  <c r="K19" i="95" s="1"/>
  <c r="E19" i="95"/>
  <c r="F19" i="95" s="1"/>
  <c r="J18" i="95"/>
  <c r="K18" i="95" s="1"/>
  <c r="J22" i="97"/>
  <c r="K22" i="97" s="1"/>
  <c r="E22" i="97"/>
  <c r="F22" i="97" s="1"/>
  <c r="J21" i="97"/>
  <c r="K21" i="97" s="1"/>
  <c r="E21" i="97"/>
  <c r="F21" i="97" s="1"/>
  <c r="J20" i="97"/>
  <c r="K20" i="97" s="1"/>
  <c r="E20" i="97"/>
  <c r="F20" i="97" s="1"/>
  <c r="J19" i="97"/>
  <c r="K19" i="97" s="1"/>
  <c r="E19" i="97"/>
  <c r="F19" i="97" s="1"/>
  <c r="J18" i="97"/>
  <c r="K18" i="97" s="1"/>
  <c r="J22" i="96"/>
  <c r="K22" i="96" s="1"/>
  <c r="E22" i="96"/>
  <c r="F22" i="96" s="1"/>
  <c r="J21" i="96"/>
  <c r="K21" i="96" s="1"/>
  <c r="E21" i="96"/>
  <c r="F21" i="96" s="1"/>
  <c r="J20" i="96"/>
  <c r="K20" i="96" s="1"/>
  <c r="E20" i="96"/>
  <c r="F20" i="96" s="1"/>
  <c r="J19" i="96"/>
  <c r="K19" i="96" s="1"/>
  <c r="E19" i="96"/>
  <c r="F19" i="96" s="1"/>
  <c r="J18" i="96"/>
  <c r="K18" i="96" s="1"/>
  <c r="J22" i="79"/>
  <c r="K22" i="79" s="1"/>
  <c r="E22" i="79"/>
  <c r="F22" i="79" s="1"/>
  <c r="J21" i="79"/>
  <c r="K21" i="79" s="1"/>
  <c r="E21" i="79"/>
  <c r="F21" i="79" s="1"/>
  <c r="J20" i="79"/>
  <c r="K20" i="79" s="1"/>
  <c r="E20" i="79"/>
  <c r="F20" i="79" s="1"/>
  <c r="J19" i="79"/>
  <c r="K19" i="79" s="1"/>
  <c r="E19" i="79"/>
  <c r="F19" i="79" s="1"/>
  <c r="J18" i="79"/>
  <c r="K18" i="79" s="1"/>
  <c r="J17" i="82"/>
  <c r="K17" i="82" s="1"/>
  <c r="J17" i="100"/>
  <c r="K17" i="100" s="1"/>
  <c r="J17" i="83"/>
  <c r="K17" i="83" s="1"/>
  <c r="J17" i="98"/>
  <c r="K17" i="98" s="1"/>
  <c r="J17" i="85"/>
  <c r="K17" i="85" s="1"/>
  <c r="J17" i="86"/>
  <c r="K17" i="86" s="1"/>
  <c r="J17" i="87"/>
  <c r="K17" i="87" s="1"/>
  <c r="J17" i="88"/>
  <c r="K17" i="88" s="1"/>
  <c r="J17" i="89"/>
  <c r="K17" i="89" s="1"/>
  <c r="J17" i="90"/>
  <c r="K17" i="90" s="1"/>
  <c r="J17" i="91"/>
  <c r="K17" i="91" s="1"/>
  <c r="J17" i="92"/>
  <c r="K17" i="92" s="1"/>
  <c r="J17" i="94"/>
  <c r="K17" i="94" s="1"/>
  <c r="J17" i="99"/>
  <c r="K17" i="99" s="1"/>
  <c r="J17" i="95"/>
  <c r="K17" i="95" s="1"/>
  <c r="J17" i="97"/>
  <c r="K17" i="97" s="1"/>
  <c r="J17" i="96"/>
  <c r="K17" i="96" s="1"/>
  <c r="J17" i="79"/>
  <c r="K17" i="79" s="1"/>
  <c r="E17" i="82"/>
  <c r="F17" i="82" s="1"/>
  <c r="E17" i="100"/>
  <c r="F17" i="100" s="1"/>
  <c r="E17" i="83"/>
  <c r="F17" i="83" s="1"/>
  <c r="E17" i="98"/>
  <c r="F17" i="98" s="1"/>
  <c r="E17" i="85"/>
  <c r="F17" i="85" s="1"/>
  <c r="E17" i="86"/>
  <c r="F17" i="86" s="1"/>
  <c r="E17" i="87"/>
  <c r="F17" i="87" s="1"/>
  <c r="E17" i="88"/>
  <c r="F17" i="88" s="1"/>
  <c r="E17" i="89"/>
  <c r="F17" i="89" s="1"/>
  <c r="E17" i="90"/>
  <c r="F17" i="90" s="1"/>
  <c r="E17" i="91"/>
  <c r="F17" i="91" s="1"/>
  <c r="E17" i="92"/>
  <c r="F17" i="92" s="1"/>
  <c r="E17" i="94"/>
  <c r="F17" i="94" s="1"/>
  <c r="E17" i="99"/>
  <c r="F17" i="99" s="1"/>
  <c r="E17" i="95"/>
  <c r="F17" i="95" s="1"/>
  <c r="E17" i="97"/>
  <c r="F17" i="97" s="1"/>
  <c r="E17" i="96"/>
  <c r="F17" i="96" s="1"/>
  <c r="E17" i="79"/>
  <c r="F17" i="79" s="1"/>
  <c r="K25" i="3"/>
  <c r="E26" i="89"/>
  <c r="F26" i="89" s="1"/>
  <c r="G50" i="101" l="1"/>
  <c r="H50" i="101" s="1"/>
  <c r="L50" i="101" s="1"/>
  <c r="G26" i="101"/>
  <c r="H26" i="101" s="1"/>
  <c r="L26" i="101" s="1"/>
  <c r="G27" i="101"/>
  <c r="H27" i="101" s="1"/>
  <c r="L27" i="101" s="1"/>
  <c r="C65" i="101"/>
  <c r="E31" i="19"/>
  <c r="C82" i="101"/>
  <c r="E22" i="19"/>
  <c r="C78" i="101"/>
  <c r="G30" i="101"/>
  <c r="H30" i="101" s="1"/>
  <c r="L30" i="101" s="1"/>
  <c r="G18" i="101"/>
  <c r="C70" i="101"/>
  <c r="C50" i="101"/>
  <c r="G31" i="101"/>
  <c r="H31" i="101" s="1"/>
  <c r="L31" i="101" s="1"/>
  <c r="H17" i="102"/>
  <c r="L17" i="102" s="1"/>
  <c r="G72" i="101"/>
  <c r="H72" i="101" s="1"/>
  <c r="L72" i="101" s="1"/>
  <c r="G64" i="101"/>
  <c r="H64" i="101" s="1"/>
  <c r="L64" i="101" s="1"/>
  <c r="G22" i="101"/>
  <c r="G19" i="101"/>
  <c r="H19" i="101" s="1"/>
  <c r="L19" i="101" s="1"/>
  <c r="G17" i="101"/>
  <c r="G67" i="101"/>
  <c r="H67" i="101" s="1"/>
  <c r="L67" i="101" s="1"/>
  <c r="G66" i="101"/>
  <c r="H66" i="101" s="1"/>
  <c r="L66" i="101" s="1"/>
  <c r="G65" i="101"/>
  <c r="H65" i="101" s="1"/>
  <c r="L65" i="101" s="1"/>
  <c r="G81" i="101"/>
  <c r="H81" i="101" s="1"/>
  <c r="L81" i="101" s="1"/>
  <c r="G24" i="101"/>
  <c r="H24" i="101" s="1"/>
  <c r="L24" i="101" s="1"/>
  <c r="G20" i="101"/>
  <c r="H20" i="101" s="1"/>
  <c r="L20" i="101" s="1"/>
  <c r="G21" i="101"/>
  <c r="H21" i="101" s="1"/>
  <c r="L21" i="101" s="1"/>
  <c r="G77" i="101"/>
  <c r="H77" i="101" s="1"/>
  <c r="L77" i="101" s="1"/>
  <c r="G79" i="101"/>
  <c r="H79" i="101" s="1"/>
  <c r="L79" i="101" s="1"/>
  <c r="F84" i="102"/>
  <c r="F22" i="19"/>
  <c r="F84" i="103"/>
  <c r="F26" i="19"/>
  <c r="F84" i="104"/>
  <c r="F31" i="19"/>
  <c r="E84" i="103"/>
  <c r="E26" i="19"/>
  <c r="H17" i="104"/>
  <c r="H17" i="103"/>
  <c r="H22" i="101"/>
  <c r="L22" i="101" s="1"/>
  <c r="C17" i="101"/>
  <c r="C18" i="101"/>
  <c r="C19" i="101"/>
  <c r="C20" i="101"/>
  <c r="C21" i="101"/>
  <c r="C22" i="101"/>
  <c r="C24" i="101"/>
  <c r="C26" i="101"/>
  <c r="G29" i="101"/>
  <c r="H29" i="101" s="1"/>
  <c r="L29" i="101" s="1"/>
  <c r="C30" i="101"/>
  <c r="G32" i="101"/>
  <c r="H32" i="101" s="1"/>
  <c r="L32" i="101" s="1"/>
  <c r="C33" i="101"/>
  <c r="G35" i="101"/>
  <c r="H35" i="101" s="1"/>
  <c r="L35" i="101" s="1"/>
  <c r="C36" i="101"/>
  <c r="G37" i="101"/>
  <c r="H37" i="101" s="1"/>
  <c r="L37" i="101" s="1"/>
  <c r="C39" i="101"/>
  <c r="G42" i="101"/>
  <c r="H42" i="101" s="1"/>
  <c r="L42" i="101" s="1"/>
  <c r="C43" i="101"/>
  <c r="G45" i="101"/>
  <c r="H45" i="101" s="1"/>
  <c r="L45" i="101" s="1"/>
  <c r="C48" i="101"/>
  <c r="G49" i="101"/>
  <c r="H49" i="101" s="1"/>
  <c r="L49" i="101" s="1"/>
  <c r="C51" i="101"/>
  <c r="G52" i="101"/>
  <c r="H52" i="101" s="1"/>
  <c r="L52" i="101" s="1"/>
  <c r="C54" i="101"/>
  <c r="G56" i="101"/>
  <c r="H56" i="101" s="1"/>
  <c r="L56" i="101" s="1"/>
  <c r="C57" i="101"/>
  <c r="G58" i="101"/>
  <c r="H58" i="101" s="1"/>
  <c r="L58" i="101" s="1"/>
  <c r="G59" i="101"/>
  <c r="H59" i="101" s="1"/>
  <c r="L59" i="101" s="1"/>
  <c r="C60" i="101"/>
  <c r="G62" i="101"/>
  <c r="H62" i="101" s="1"/>
  <c r="L62" i="101" s="1"/>
  <c r="C63" i="101"/>
  <c r="C66" i="101"/>
  <c r="C69" i="101"/>
  <c r="G70" i="101"/>
  <c r="H70" i="101" s="1"/>
  <c r="L70" i="101" s="1"/>
  <c r="C72" i="101"/>
  <c r="G74" i="101"/>
  <c r="G30" i="19" s="1"/>
  <c r="C27" i="101"/>
  <c r="C31" i="101"/>
  <c r="G41" i="101"/>
  <c r="H41" i="101" s="1"/>
  <c r="C77" i="101"/>
  <c r="G78" i="101"/>
  <c r="H78" i="101" s="1"/>
  <c r="L78" i="101" s="1"/>
  <c r="C79" i="101"/>
  <c r="G80" i="101"/>
  <c r="H80" i="101" s="1"/>
  <c r="L80" i="101" s="1"/>
  <c r="C81" i="101"/>
  <c r="G82" i="101"/>
  <c r="H82" i="101" s="1"/>
  <c r="L82" i="101" s="1"/>
  <c r="F17" i="101"/>
  <c r="K17" i="101"/>
  <c r="C29" i="101"/>
  <c r="C32" i="101"/>
  <c r="G33" i="101"/>
  <c r="H33" i="101" s="1"/>
  <c r="L33" i="101" s="1"/>
  <c r="C35" i="101"/>
  <c r="G36" i="101"/>
  <c r="H36" i="101" s="1"/>
  <c r="L36" i="101" s="1"/>
  <c r="C37" i="101"/>
  <c r="G39" i="101"/>
  <c r="H39" i="101" s="1"/>
  <c r="L39" i="101" s="1"/>
  <c r="C41" i="101"/>
  <c r="C42" i="101"/>
  <c r="G43" i="101"/>
  <c r="H43" i="101" s="1"/>
  <c r="L43" i="101" s="1"/>
  <c r="C45" i="101"/>
  <c r="G48" i="101"/>
  <c r="H48" i="101" s="1"/>
  <c r="L48" i="101" s="1"/>
  <c r="C49" i="101"/>
  <c r="G51" i="101"/>
  <c r="H51" i="101" s="1"/>
  <c r="L51" i="101" s="1"/>
  <c r="C52" i="101"/>
  <c r="G54" i="101"/>
  <c r="H54" i="101" s="1"/>
  <c r="L54" i="101" s="1"/>
  <c r="C56" i="101"/>
  <c r="G57" i="101"/>
  <c r="H57" i="101" s="1"/>
  <c r="L57" i="101" s="1"/>
  <c r="C58" i="101"/>
  <c r="C59" i="101"/>
  <c r="G60" i="101"/>
  <c r="H60" i="101" s="1"/>
  <c r="L60" i="101" s="1"/>
  <c r="C62" i="101"/>
  <c r="G63" i="101"/>
  <c r="H63" i="101" s="1"/>
  <c r="L63" i="101" s="1"/>
  <c r="C64" i="101"/>
  <c r="C67" i="101"/>
  <c r="G69" i="101"/>
  <c r="H69" i="101" s="1"/>
  <c r="L69" i="101" s="1"/>
  <c r="B7" i="82"/>
  <c r="F56" i="100"/>
  <c r="F54" i="100"/>
  <c r="F52" i="100"/>
  <c r="F51" i="100"/>
  <c r="F49" i="100"/>
  <c r="F48" i="100"/>
  <c r="I41" i="100"/>
  <c r="E41" i="100"/>
  <c r="F41" i="100" s="1"/>
  <c r="F35" i="100"/>
  <c r="F29" i="100"/>
  <c r="G12" i="100"/>
  <c r="B8" i="100"/>
  <c r="B7" i="100"/>
  <c r="B3" i="100"/>
  <c r="K50" i="7"/>
  <c r="G50" i="7"/>
  <c r="H50" i="7" s="1"/>
  <c r="L50" i="7" s="1"/>
  <c r="F50" i="7"/>
  <c r="C50" i="7"/>
  <c r="K27" i="3"/>
  <c r="F27" i="3"/>
  <c r="B3" i="3"/>
  <c r="G50" i="100" l="1"/>
  <c r="H50" i="100" s="1"/>
  <c r="L50" i="100" s="1"/>
  <c r="G26" i="100"/>
  <c r="H26" i="100" s="1"/>
  <c r="L26" i="100" s="1"/>
  <c r="G27" i="100"/>
  <c r="H27" i="100" s="1"/>
  <c r="L27" i="100" s="1"/>
  <c r="C37" i="82"/>
  <c r="C50" i="82"/>
  <c r="C37" i="100"/>
  <c r="C50" i="100"/>
  <c r="G67" i="100"/>
  <c r="H67" i="100" s="1"/>
  <c r="L67" i="100" s="1"/>
  <c r="G66" i="100"/>
  <c r="H66" i="100" s="1"/>
  <c r="L66" i="100" s="1"/>
  <c r="G65" i="100"/>
  <c r="H65" i="100" s="1"/>
  <c r="L65" i="100" s="1"/>
  <c r="G31" i="100"/>
  <c r="H31" i="100" s="1"/>
  <c r="L31" i="100" s="1"/>
  <c r="G30" i="100"/>
  <c r="H30" i="100" s="1"/>
  <c r="L30" i="100" s="1"/>
  <c r="G64" i="100"/>
  <c r="H64" i="100" s="1"/>
  <c r="L64" i="100" s="1"/>
  <c r="G37" i="100"/>
  <c r="H37" i="100" s="1"/>
  <c r="L37" i="100" s="1"/>
  <c r="L17" i="104"/>
  <c r="L17" i="103"/>
  <c r="H17" i="101"/>
  <c r="L17" i="101" s="1"/>
  <c r="C24" i="100"/>
  <c r="C42" i="100"/>
  <c r="G24" i="100"/>
  <c r="H24" i="100" s="1"/>
  <c r="L24" i="100" s="1"/>
  <c r="G63" i="100"/>
  <c r="H63" i="100" s="1"/>
  <c r="L63" i="100" s="1"/>
  <c r="G80" i="100"/>
  <c r="H80" i="100" s="1"/>
  <c r="L80" i="100" s="1"/>
  <c r="G77" i="100"/>
  <c r="H77" i="100" s="1"/>
  <c r="L77" i="100" s="1"/>
  <c r="G70" i="100"/>
  <c r="H70" i="100" s="1"/>
  <c r="L70" i="100" s="1"/>
  <c r="G82" i="100"/>
  <c r="H82" i="100" s="1"/>
  <c r="L82" i="100" s="1"/>
  <c r="G79" i="100"/>
  <c r="H79" i="100" s="1"/>
  <c r="L79" i="100" s="1"/>
  <c r="G72" i="100"/>
  <c r="H72" i="100" s="1"/>
  <c r="L72" i="100" s="1"/>
  <c r="G81" i="100"/>
  <c r="H81" i="100" s="1"/>
  <c r="L81" i="100" s="1"/>
  <c r="G59" i="100"/>
  <c r="H59" i="100" s="1"/>
  <c r="L59" i="100" s="1"/>
  <c r="G78" i="100"/>
  <c r="H78" i="100" s="1"/>
  <c r="L78" i="100" s="1"/>
  <c r="G62" i="100"/>
  <c r="H62" i="100" s="1"/>
  <c r="L62" i="100" s="1"/>
  <c r="G58" i="100"/>
  <c r="H58" i="100" s="1"/>
  <c r="L58" i="100" s="1"/>
  <c r="G33" i="100"/>
  <c r="H33" i="100" s="1"/>
  <c r="L33" i="100" s="1"/>
  <c r="G45" i="100"/>
  <c r="H45" i="100" s="1"/>
  <c r="L45" i="100" s="1"/>
  <c r="G57" i="100"/>
  <c r="H57" i="100" s="1"/>
  <c r="L57" i="100" s="1"/>
  <c r="G36" i="100"/>
  <c r="H36" i="100" s="1"/>
  <c r="L36" i="100" s="1"/>
  <c r="G43" i="100"/>
  <c r="H43" i="100" s="1"/>
  <c r="L43" i="100" s="1"/>
  <c r="G42" i="100"/>
  <c r="H42" i="100" s="1"/>
  <c r="L42" i="100" s="1"/>
  <c r="G39" i="100"/>
  <c r="H39" i="100" s="1"/>
  <c r="L39" i="100" s="1"/>
  <c r="G69" i="100"/>
  <c r="H69" i="100" s="1"/>
  <c r="L69" i="100" s="1"/>
  <c r="G60" i="100"/>
  <c r="H60" i="100" s="1"/>
  <c r="L60" i="100" s="1"/>
  <c r="G32" i="100"/>
  <c r="H32" i="100" s="1"/>
  <c r="L32" i="100" s="1"/>
  <c r="C24" i="82"/>
  <c r="C42" i="82"/>
  <c r="C20" i="100"/>
  <c r="C19" i="100"/>
  <c r="C18" i="100"/>
  <c r="C21" i="100"/>
  <c r="C17" i="100"/>
  <c r="C22" i="100"/>
  <c r="G20" i="100"/>
  <c r="H20" i="100" s="1"/>
  <c r="L20" i="100" s="1"/>
  <c r="G22" i="100"/>
  <c r="H22" i="100" s="1"/>
  <c r="L22" i="100" s="1"/>
  <c r="G21" i="100"/>
  <c r="H21" i="100" s="1"/>
  <c r="L21" i="100" s="1"/>
  <c r="G19" i="100"/>
  <c r="H19" i="100" s="1"/>
  <c r="L19" i="100" s="1"/>
  <c r="G17" i="100"/>
  <c r="H17" i="100" s="1"/>
  <c r="L17" i="100" s="1"/>
  <c r="G18" i="100"/>
  <c r="C22" i="82"/>
  <c r="C21" i="82"/>
  <c r="C20" i="82"/>
  <c r="C19" i="82"/>
  <c r="C18" i="82"/>
  <c r="C17" i="82"/>
  <c r="C27" i="100"/>
  <c r="C33" i="100"/>
  <c r="C45" i="100"/>
  <c r="C80" i="100"/>
  <c r="C26" i="100"/>
  <c r="C32" i="100"/>
  <c r="C43" i="100"/>
  <c r="C79" i="100"/>
  <c r="C31" i="100"/>
  <c r="C39" i="100"/>
  <c r="C82" i="100"/>
  <c r="C78" i="100"/>
  <c r="C69" i="100"/>
  <c r="C65" i="100"/>
  <c r="C64" i="100"/>
  <c r="C36" i="100"/>
  <c r="C81" i="100"/>
  <c r="C72" i="100"/>
  <c r="C67" i="100"/>
  <c r="C63" i="100"/>
  <c r="C60" i="100"/>
  <c r="C30" i="100"/>
  <c r="C77" i="100"/>
  <c r="C70" i="100"/>
  <c r="C66" i="100"/>
  <c r="C62" i="100"/>
  <c r="C59" i="100"/>
  <c r="C56" i="100"/>
  <c r="C54" i="100"/>
  <c r="C48" i="100"/>
  <c r="C29" i="100"/>
  <c r="C52" i="100"/>
  <c r="C58" i="100"/>
  <c r="C51" i="100"/>
  <c r="C35" i="100"/>
  <c r="C41" i="100"/>
  <c r="C57" i="100"/>
  <c r="C49" i="100"/>
  <c r="G35" i="100"/>
  <c r="H35" i="100" s="1"/>
  <c r="L35" i="100" s="1"/>
  <c r="C27" i="82"/>
  <c r="C31" i="82"/>
  <c r="C39" i="82"/>
  <c r="C82" i="82"/>
  <c r="C78" i="82"/>
  <c r="C26" i="82"/>
  <c r="C30" i="82"/>
  <c r="C36" i="82"/>
  <c r="C81" i="82"/>
  <c r="C77" i="82"/>
  <c r="C33" i="82"/>
  <c r="C45" i="82"/>
  <c r="C80" i="82"/>
  <c r="C32" i="82"/>
  <c r="C70" i="82"/>
  <c r="C67" i="82"/>
  <c r="C63" i="82"/>
  <c r="C79" i="82"/>
  <c r="C69" i="82"/>
  <c r="C66" i="82"/>
  <c r="C62" i="82"/>
  <c r="C65" i="82"/>
  <c r="C60" i="82"/>
  <c r="C43" i="82"/>
  <c r="C72" i="82"/>
  <c r="C64" i="82"/>
  <c r="C59" i="82"/>
  <c r="C58" i="82"/>
  <c r="C52" i="82"/>
  <c r="C57" i="82"/>
  <c r="C51" i="82"/>
  <c r="C35" i="82"/>
  <c r="C56" i="82"/>
  <c r="C49" i="82"/>
  <c r="C41" i="82"/>
  <c r="C54" i="82"/>
  <c r="C48" i="82"/>
  <c r="C29" i="82"/>
  <c r="G41" i="100"/>
  <c r="H41" i="100" s="1"/>
  <c r="G48" i="100"/>
  <c r="H48" i="100" s="1"/>
  <c r="L48" i="100" s="1"/>
  <c r="G51" i="100"/>
  <c r="H51" i="100" s="1"/>
  <c r="L51" i="100" s="1"/>
  <c r="G54" i="100"/>
  <c r="H54" i="100" s="1"/>
  <c r="L54" i="100" s="1"/>
  <c r="G74" i="100"/>
  <c r="G15" i="19" s="1"/>
  <c r="G29" i="100"/>
  <c r="H29" i="100" s="1"/>
  <c r="L29" i="100" s="1"/>
  <c r="G49" i="100"/>
  <c r="H49" i="100" s="1"/>
  <c r="L49" i="100" s="1"/>
  <c r="G52" i="100"/>
  <c r="H52" i="100" s="1"/>
  <c r="L52" i="100" s="1"/>
  <c r="G56" i="100"/>
  <c r="H56" i="100" s="1"/>
  <c r="L56" i="100" s="1"/>
  <c r="F19" i="3"/>
  <c r="F56" i="96" l="1"/>
  <c r="F54" i="96"/>
  <c r="F52" i="96"/>
  <c r="F51" i="96"/>
  <c r="F49" i="96"/>
  <c r="F48" i="96"/>
  <c r="F35" i="96"/>
  <c r="G12" i="96"/>
  <c r="F56" i="97"/>
  <c r="F54" i="97"/>
  <c r="F52" i="97"/>
  <c r="F51" i="97"/>
  <c r="F49" i="97"/>
  <c r="F48" i="97"/>
  <c r="F35" i="97"/>
  <c r="G12" i="97"/>
  <c r="F56" i="95"/>
  <c r="F54" i="95"/>
  <c r="F52" i="95"/>
  <c r="F51" i="95"/>
  <c r="F49" i="95"/>
  <c r="F48" i="95"/>
  <c r="F35" i="95"/>
  <c r="G12" i="95"/>
  <c r="F56" i="99"/>
  <c r="F54" i="99"/>
  <c r="F52" i="99"/>
  <c r="F51" i="99"/>
  <c r="F49" i="99"/>
  <c r="F48" i="99"/>
  <c r="F35" i="99"/>
  <c r="G12" i="99"/>
  <c r="F56" i="94"/>
  <c r="F54" i="94"/>
  <c r="F52" i="94"/>
  <c r="F51" i="94"/>
  <c r="F49" i="94"/>
  <c r="F48" i="94"/>
  <c r="F35" i="94"/>
  <c r="G12" i="94"/>
  <c r="F56" i="92"/>
  <c r="F54" i="92"/>
  <c r="F52" i="92"/>
  <c r="F51" i="92"/>
  <c r="F49" i="92"/>
  <c r="F48" i="92"/>
  <c r="F35" i="92"/>
  <c r="G12" i="92"/>
  <c r="F56" i="91"/>
  <c r="F54" i="91"/>
  <c r="F52" i="91"/>
  <c r="F51" i="91"/>
  <c r="F49" i="91"/>
  <c r="F48" i="91"/>
  <c r="F35" i="91"/>
  <c r="G12" i="91"/>
  <c r="F56" i="90"/>
  <c r="F54" i="90"/>
  <c r="F52" i="90"/>
  <c r="F51" i="90"/>
  <c r="F49" i="90"/>
  <c r="F48" i="90"/>
  <c r="F35" i="90"/>
  <c r="G12" i="90"/>
  <c r="F56" i="89"/>
  <c r="F54" i="89"/>
  <c r="F52" i="89"/>
  <c r="F51" i="89"/>
  <c r="F49" i="89"/>
  <c r="F48" i="89"/>
  <c r="F35" i="89"/>
  <c r="G12" i="89"/>
  <c r="F56" i="88"/>
  <c r="F54" i="88"/>
  <c r="F52" i="88"/>
  <c r="F51" i="88"/>
  <c r="F49" i="88"/>
  <c r="F48" i="88"/>
  <c r="F35" i="88"/>
  <c r="G12" i="88"/>
  <c r="F56" i="87"/>
  <c r="F54" i="87"/>
  <c r="F52" i="87"/>
  <c r="F51" i="87"/>
  <c r="F49" i="87"/>
  <c r="F48" i="87"/>
  <c r="F35" i="87"/>
  <c r="G12" i="87"/>
  <c r="F56" i="86"/>
  <c r="F54" i="86"/>
  <c r="F52" i="86"/>
  <c r="F51" i="86"/>
  <c r="F49" i="86"/>
  <c r="F48" i="86"/>
  <c r="F35" i="86"/>
  <c r="G12" i="86"/>
  <c r="F56" i="85"/>
  <c r="F54" i="85"/>
  <c r="F52" i="85"/>
  <c r="F51" i="85"/>
  <c r="F49" i="85"/>
  <c r="F48" i="85"/>
  <c r="F35" i="85"/>
  <c r="G12" i="85"/>
  <c r="F56" i="98"/>
  <c r="F54" i="98"/>
  <c r="F52" i="98"/>
  <c r="F51" i="98"/>
  <c r="F49" i="98"/>
  <c r="F48" i="98"/>
  <c r="F35" i="98"/>
  <c r="G12" i="98"/>
  <c r="F56" i="83"/>
  <c r="F54" i="83"/>
  <c r="F52" i="83"/>
  <c r="F51" i="83"/>
  <c r="F49" i="83"/>
  <c r="F48" i="83"/>
  <c r="F35" i="83"/>
  <c r="G12" i="83"/>
  <c r="F56" i="82"/>
  <c r="F54" i="82"/>
  <c r="F52" i="82"/>
  <c r="F51" i="82"/>
  <c r="F49" i="82"/>
  <c r="F48" i="82"/>
  <c r="I41" i="82"/>
  <c r="F35" i="82"/>
  <c r="G12" i="82"/>
  <c r="F18" i="6"/>
  <c r="B8" i="99" l="1"/>
  <c r="B7" i="99"/>
  <c r="B3" i="99"/>
  <c r="B8" i="98"/>
  <c r="B7" i="98"/>
  <c r="B3" i="98"/>
  <c r="B8" i="97"/>
  <c r="B7" i="97"/>
  <c r="B3" i="97"/>
  <c r="B8" i="96"/>
  <c r="B7" i="96"/>
  <c r="B3" i="96"/>
  <c r="B8" i="95"/>
  <c r="B7" i="95"/>
  <c r="B3" i="95"/>
  <c r="B8" i="94"/>
  <c r="B7" i="94"/>
  <c r="B3" i="94"/>
  <c r="B8" i="92"/>
  <c r="B7" i="92"/>
  <c r="B3" i="92"/>
  <c r="B8" i="91"/>
  <c r="B7" i="91"/>
  <c r="B3" i="91"/>
  <c r="B8" i="90"/>
  <c r="B7" i="90"/>
  <c r="B3" i="90"/>
  <c r="B8" i="89"/>
  <c r="B7" i="89"/>
  <c r="B3" i="89"/>
  <c r="B8" i="88"/>
  <c r="B7" i="88"/>
  <c r="B3" i="88"/>
  <c r="B8" i="87"/>
  <c r="B7" i="87"/>
  <c r="B3" i="87"/>
  <c r="B8" i="86"/>
  <c r="B7" i="86"/>
  <c r="B3" i="86"/>
  <c r="B8" i="85"/>
  <c r="B7" i="85"/>
  <c r="B3" i="85"/>
  <c r="B8" i="83"/>
  <c r="B7" i="83"/>
  <c r="B3" i="83"/>
  <c r="B8" i="82"/>
  <c r="B3" i="82"/>
  <c r="G50" i="82" l="1"/>
  <c r="H50" i="82" s="1"/>
  <c r="L50" i="82" s="1"/>
  <c r="G26" i="82"/>
  <c r="H26" i="82" s="1"/>
  <c r="L26" i="82" s="1"/>
  <c r="G27" i="82"/>
  <c r="H27" i="82" s="1"/>
  <c r="L27" i="82" s="1"/>
  <c r="G50" i="83"/>
  <c r="H50" i="83" s="1"/>
  <c r="L50" i="83" s="1"/>
  <c r="G26" i="83"/>
  <c r="H26" i="83" s="1"/>
  <c r="L26" i="83" s="1"/>
  <c r="G27" i="83"/>
  <c r="H27" i="83" s="1"/>
  <c r="L27" i="83" s="1"/>
  <c r="G50" i="85"/>
  <c r="H50" i="85" s="1"/>
  <c r="L50" i="85" s="1"/>
  <c r="G26" i="85"/>
  <c r="H26" i="85" s="1"/>
  <c r="L26" i="85" s="1"/>
  <c r="G27" i="85"/>
  <c r="H27" i="85" s="1"/>
  <c r="L27" i="85" s="1"/>
  <c r="G50" i="86"/>
  <c r="H50" i="86" s="1"/>
  <c r="L50" i="86" s="1"/>
  <c r="G26" i="86"/>
  <c r="H26" i="86" s="1"/>
  <c r="L26" i="86" s="1"/>
  <c r="G27" i="86"/>
  <c r="H27" i="86" s="1"/>
  <c r="L27" i="86" s="1"/>
  <c r="G50" i="87"/>
  <c r="H50" i="87" s="1"/>
  <c r="L50" i="87" s="1"/>
  <c r="G26" i="87"/>
  <c r="H26" i="87" s="1"/>
  <c r="L26" i="87" s="1"/>
  <c r="G27" i="87"/>
  <c r="H27" i="87" s="1"/>
  <c r="L27" i="87" s="1"/>
  <c r="G50" i="88"/>
  <c r="H50" i="88" s="1"/>
  <c r="L50" i="88" s="1"/>
  <c r="G26" i="88"/>
  <c r="H26" i="88" s="1"/>
  <c r="L26" i="88" s="1"/>
  <c r="G27" i="88"/>
  <c r="H27" i="88" s="1"/>
  <c r="L27" i="88" s="1"/>
  <c r="G50" i="89"/>
  <c r="H50" i="89" s="1"/>
  <c r="L50" i="89" s="1"/>
  <c r="G26" i="89"/>
  <c r="H26" i="89" s="1"/>
  <c r="L26" i="89" s="1"/>
  <c r="G27" i="89"/>
  <c r="H27" i="89" s="1"/>
  <c r="L27" i="89" s="1"/>
  <c r="G50" i="90"/>
  <c r="H50" i="90" s="1"/>
  <c r="L50" i="90" s="1"/>
  <c r="G26" i="90"/>
  <c r="H26" i="90" s="1"/>
  <c r="L26" i="90" s="1"/>
  <c r="G27" i="90"/>
  <c r="H27" i="90" s="1"/>
  <c r="L27" i="90" s="1"/>
  <c r="G50" i="91"/>
  <c r="H50" i="91" s="1"/>
  <c r="L50" i="91" s="1"/>
  <c r="G26" i="91"/>
  <c r="H26" i="91" s="1"/>
  <c r="L26" i="91" s="1"/>
  <c r="G27" i="91"/>
  <c r="H27" i="91" s="1"/>
  <c r="L27" i="91" s="1"/>
  <c r="G50" i="92"/>
  <c r="H50" i="92" s="1"/>
  <c r="L50" i="92" s="1"/>
  <c r="G26" i="92"/>
  <c r="H26" i="92" s="1"/>
  <c r="L26" i="92" s="1"/>
  <c r="G27" i="92"/>
  <c r="H27" i="92" s="1"/>
  <c r="L27" i="92" s="1"/>
  <c r="G50" i="94"/>
  <c r="H50" i="94" s="1"/>
  <c r="L50" i="94" s="1"/>
  <c r="G26" i="94"/>
  <c r="H26" i="94" s="1"/>
  <c r="L26" i="94" s="1"/>
  <c r="G27" i="94"/>
  <c r="H27" i="94" s="1"/>
  <c r="L27" i="94" s="1"/>
  <c r="G50" i="95"/>
  <c r="H50" i="95" s="1"/>
  <c r="L50" i="95" s="1"/>
  <c r="G26" i="95"/>
  <c r="H26" i="95" s="1"/>
  <c r="L26" i="95" s="1"/>
  <c r="G27" i="95"/>
  <c r="H27" i="95" s="1"/>
  <c r="L27" i="95" s="1"/>
  <c r="G50" i="96"/>
  <c r="H50" i="96" s="1"/>
  <c r="L50" i="96" s="1"/>
  <c r="G26" i="96"/>
  <c r="H26" i="96" s="1"/>
  <c r="L26" i="96" s="1"/>
  <c r="G27" i="96"/>
  <c r="H27" i="96" s="1"/>
  <c r="L27" i="96" s="1"/>
  <c r="G50" i="97"/>
  <c r="H50" i="97" s="1"/>
  <c r="L50" i="97" s="1"/>
  <c r="G26" i="97"/>
  <c r="H26" i="97" s="1"/>
  <c r="L26" i="97" s="1"/>
  <c r="G27" i="97"/>
  <c r="H27" i="97" s="1"/>
  <c r="L27" i="97" s="1"/>
  <c r="G50" i="98"/>
  <c r="H50" i="98" s="1"/>
  <c r="L50" i="98" s="1"/>
  <c r="G26" i="98"/>
  <c r="H26" i="98" s="1"/>
  <c r="L26" i="98" s="1"/>
  <c r="G27" i="98"/>
  <c r="H27" i="98" s="1"/>
  <c r="L27" i="98" s="1"/>
  <c r="G50" i="99"/>
  <c r="H50" i="99" s="1"/>
  <c r="L50" i="99" s="1"/>
  <c r="G26" i="99"/>
  <c r="H26" i="99" s="1"/>
  <c r="L26" i="99" s="1"/>
  <c r="G27" i="99"/>
  <c r="H27" i="99" s="1"/>
  <c r="L27" i="99" s="1"/>
  <c r="C37" i="85"/>
  <c r="C50" i="85"/>
  <c r="C37" i="88"/>
  <c r="C50" i="88"/>
  <c r="C37" i="91"/>
  <c r="C50" i="91"/>
  <c r="C37" i="94"/>
  <c r="C50" i="94"/>
  <c r="C37" i="99"/>
  <c r="C50" i="99"/>
  <c r="C37" i="83"/>
  <c r="C50" i="83"/>
  <c r="C37" i="87"/>
  <c r="C50" i="87"/>
  <c r="C37" i="90"/>
  <c r="C50" i="90"/>
  <c r="C37" i="92"/>
  <c r="C50" i="92"/>
  <c r="C37" i="95"/>
  <c r="C50" i="95"/>
  <c r="C37" i="98"/>
  <c r="C50" i="98"/>
  <c r="C37" i="86"/>
  <c r="C50" i="86"/>
  <c r="C37" i="89"/>
  <c r="C50" i="89"/>
  <c r="C37" i="96"/>
  <c r="C50" i="96"/>
  <c r="C37" i="97"/>
  <c r="C50" i="97"/>
  <c r="G64" i="83"/>
  <c r="H64" i="83" s="1"/>
  <c r="L64" i="83" s="1"/>
  <c r="G31" i="83"/>
  <c r="H31" i="83" s="1"/>
  <c r="L31" i="83" s="1"/>
  <c r="G30" i="83"/>
  <c r="H30" i="83" s="1"/>
  <c r="L30" i="83" s="1"/>
  <c r="G37" i="83"/>
  <c r="H37" i="83" s="1"/>
  <c r="L37" i="83" s="1"/>
  <c r="G67" i="83"/>
  <c r="H67" i="83" s="1"/>
  <c r="L67" i="83" s="1"/>
  <c r="G66" i="83"/>
  <c r="H66" i="83" s="1"/>
  <c r="L66" i="83" s="1"/>
  <c r="G65" i="83"/>
  <c r="H65" i="83" s="1"/>
  <c r="L65" i="83" s="1"/>
  <c r="G30" i="86"/>
  <c r="H30" i="86" s="1"/>
  <c r="L30" i="86" s="1"/>
  <c r="G67" i="86"/>
  <c r="H67" i="86" s="1"/>
  <c r="L67" i="86" s="1"/>
  <c r="G66" i="86"/>
  <c r="H66" i="86" s="1"/>
  <c r="L66" i="86" s="1"/>
  <c r="G65" i="86"/>
  <c r="H65" i="86" s="1"/>
  <c r="L65" i="86" s="1"/>
  <c r="G31" i="86"/>
  <c r="H31" i="86" s="1"/>
  <c r="L31" i="86" s="1"/>
  <c r="G64" i="86"/>
  <c r="H64" i="86" s="1"/>
  <c r="L64" i="86" s="1"/>
  <c r="G37" i="86"/>
  <c r="H37" i="86" s="1"/>
  <c r="L37" i="86" s="1"/>
  <c r="G64" i="89"/>
  <c r="H64" i="89" s="1"/>
  <c r="L64" i="89" s="1"/>
  <c r="G31" i="89"/>
  <c r="H31" i="89" s="1"/>
  <c r="L31" i="89" s="1"/>
  <c r="G30" i="89"/>
  <c r="H30" i="89" s="1"/>
  <c r="L30" i="89" s="1"/>
  <c r="G67" i="89"/>
  <c r="H67" i="89" s="1"/>
  <c r="L67" i="89" s="1"/>
  <c r="G66" i="89"/>
  <c r="H66" i="89" s="1"/>
  <c r="L66" i="89" s="1"/>
  <c r="G65" i="89"/>
  <c r="H65" i="89" s="1"/>
  <c r="L65" i="89" s="1"/>
  <c r="G37" i="89"/>
  <c r="H37" i="89" s="1"/>
  <c r="L37" i="89" s="1"/>
  <c r="G64" i="91"/>
  <c r="H64" i="91" s="1"/>
  <c r="L64" i="91" s="1"/>
  <c r="G31" i="91"/>
  <c r="H31" i="91" s="1"/>
  <c r="L31" i="91" s="1"/>
  <c r="G30" i="91"/>
  <c r="H30" i="91" s="1"/>
  <c r="L30" i="91" s="1"/>
  <c r="G67" i="91"/>
  <c r="H67" i="91" s="1"/>
  <c r="L67" i="91" s="1"/>
  <c r="G66" i="91"/>
  <c r="H66" i="91" s="1"/>
  <c r="L66" i="91" s="1"/>
  <c r="G65" i="91"/>
  <c r="H65" i="91" s="1"/>
  <c r="L65" i="91" s="1"/>
  <c r="G37" i="91"/>
  <c r="H37" i="91" s="1"/>
  <c r="L37" i="91" s="1"/>
  <c r="G67" i="95"/>
  <c r="H67" i="95" s="1"/>
  <c r="L67" i="95" s="1"/>
  <c r="G66" i="95"/>
  <c r="H66" i="95" s="1"/>
  <c r="L66" i="95" s="1"/>
  <c r="G65" i="95"/>
  <c r="H65" i="95" s="1"/>
  <c r="L65" i="95" s="1"/>
  <c r="G37" i="95"/>
  <c r="H37" i="95" s="1"/>
  <c r="L37" i="95" s="1"/>
  <c r="G64" i="95"/>
  <c r="H64" i="95" s="1"/>
  <c r="L64" i="95" s="1"/>
  <c r="G31" i="95"/>
  <c r="H31" i="95" s="1"/>
  <c r="L31" i="95" s="1"/>
  <c r="G30" i="95"/>
  <c r="H30" i="95" s="1"/>
  <c r="L30" i="95" s="1"/>
  <c r="G30" i="98"/>
  <c r="H30" i="98" s="1"/>
  <c r="L30" i="98" s="1"/>
  <c r="G67" i="98"/>
  <c r="H67" i="98" s="1"/>
  <c r="L67" i="98" s="1"/>
  <c r="G66" i="98"/>
  <c r="H66" i="98" s="1"/>
  <c r="L66" i="98" s="1"/>
  <c r="G65" i="98"/>
  <c r="H65" i="98" s="1"/>
  <c r="L65" i="98" s="1"/>
  <c r="G37" i="98"/>
  <c r="H37" i="98" s="1"/>
  <c r="L37" i="98" s="1"/>
  <c r="G64" i="98"/>
  <c r="H64" i="98" s="1"/>
  <c r="L64" i="98" s="1"/>
  <c r="G31" i="98"/>
  <c r="H31" i="98" s="1"/>
  <c r="L31" i="98" s="1"/>
  <c r="G64" i="82"/>
  <c r="H64" i="82" s="1"/>
  <c r="L64" i="82" s="1"/>
  <c r="G67" i="82"/>
  <c r="H67" i="82" s="1"/>
  <c r="L67" i="82" s="1"/>
  <c r="G66" i="82"/>
  <c r="H66" i="82" s="1"/>
  <c r="L66" i="82" s="1"/>
  <c r="G65" i="82"/>
  <c r="H65" i="82" s="1"/>
  <c r="L65" i="82" s="1"/>
  <c r="G31" i="82"/>
  <c r="H31" i="82" s="1"/>
  <c r="L31" i="82" s="1"/>
  <c r="G37" i="82"/>
  <c r="H37" i="82" s="1"/>
  <c r="L37" i="82" s="1"/>
  <c r="G30" i="82"/>
  <c r="H30" i="82" s="1"/>
  <c r="L30" i="82" s="1"/>
  <c r="G64" i="85"/>
  <c r="H64" i="85" s="1"/>
  <c r="L64" i="85" s="1"/>
  <c r="G30" i="85"/>
  <c r="H30" i="85" s="1"/>
  <c r="L30" i="85" s="1"/>
  <c r="G67" i="85"/>
  <c r="H67" i="85" s="1"/>
  <c r="L67" i="85" s="1"/>
  <c r="G66" i="85"/>
  <c r="H66" i="85" s="1"/>
  <c r="L66" i="85" s="1"/>
  <c r="G65" i="85"/>
  <c r="H65" i="85" s="1"/>
  <c r="L65" i="85" s="1"/>
  <c r="G31" i="85"/>
  <c r="H31" i="85" s="1"/>
  <c r="L31" i="85" s="1"/>
  <c r="G37" i="85"/>
  <c r="H37" i="85" s="1"/>
  <c r="L37" i="85" s="1"/>
  <c r="G64" i="87"/>
  <c r="H64" i="87" s="1"/>
  <c r="L64" i="87" s="1"/>
  <c r="G30" i="87"/>
  <c r="H30" i="87" s="1"/>
  <c r="L30" i="87" s="1"/>
  <c r="G31" i="87"/>
  <c r="H31" i="87" s="1"/>
  <c r="L31" i="87" s="1"/>
  <c r="G67" i="87"/>
  <c r="H67" i="87" s="1"/>
  <c r="L67" i="87" s="1"/>
  <c r="G66" i="87"/>
  <c r="H66" i="87" s="1"/>
  <c r="L66" i="87" s="1"/>
  <c r="G65" i="87"/>
  <c r="H65" i="87" s="1"/>
  <c r="L65" i="87" s="1"/>
  <c r="G37" i="87"/>
  <c r="H37" i="87" s="1"/>
  <c r="L37" i="87" s="1"/>
  <c r="G31" i="88"/>
  <c r="H31" i="88" s="1"/>
  <c r="L31" i="88" s="1"/>
  <c r="G67" i="88"/>
  <c r="H67" i="88" s="1"/>
  <c r="L67" i="88" s="1"/>
  <c r="G66" i="88"/>
  <c r="H66" i="88" s="1"/>
  <c r="L66" i="88" s="1"/>
  <c r="G65" i="88"/>
  <c r="H65" i="88" s="1"/>
  <c r="L65" i="88" s="1"/>
  <c r="G30" i="88"/>
  <c r="H30" i="88" s="1"/>
  <c r="L30" i="88" s="1"/>
  <c r="G37" i="88"/>
  <c r="H37" i="88" s="1"/>
  <c r="L37" i="88" s="1"/>
  <c r="G64" i="88"/>
  <c r="H64" i="88" s="1"/>
  <c r="L64" i="88" s="1"/>
  <c r="G31" i="90"/>
  <c r="H31" i="90" s="1"/>
  <c r="L31" i="90" s="1"/>
  <c r="G67" i="90"/>
  <c r="H67" i="90" s="1"/>
  <c r="L67" i="90" s="1"/>
  <c r="G66" i="90"/>
  <c r="H66" i="90" s="1"/>
  <c r="L66" i="90" s="1"/>
  <c r="G65" i="90"/>
  <c r="H65" i="90" s="1"/>
  <c r="L65" i="90" s="1"/>
  <c r="G30" i="90"/>
  <c r="H30" i="90" s="1"/>
  <c r="L30" i="90" s="1"/>
  <c r="G37" i="90"/>
  <c r="H37" i="90" s="1"/>
  <c r="L37" i="90" s="1"/>
  <c r="G64" i="90"/>
  <c r="H64" i="90" s="1"/>
  <c r="L64" i="90" s="1"/>
  <c r="G67" i="92"/>
  <c r="H67" i="92" s="1"/>
  <c r="L67" i="92" s="1"/>
  <c r="G66" i="92"/>
  <c r="H66" i="92" s="1"/>
  <c r="L66" i="92" s="1"/>
  <c r="G65" i="92"/>
  <c r="H65" i="92" s="1"/>
  <c r="L65" i="92" s="1"/>
  <c r="G31" i="92"/>
  <c r="H31" i="92" s="1"/>
  <c r="L31" i="92" s="1"/>
  <c r="G37" i="92"/>
  <c r="H37" i="92" s="1"/>
  <c r="L37" i="92" s="1"/>
  <c r="G64" i="92"/>
  <c r="H64" i="92" s="1"/>
  <c r="L64" i="92" s="1"/>
  <c r="G30" i="92"/>
  <c r="H30" i="92" s="1"/>
  <c r="L30" i="92" s="1"/>
  <c r="G67" i="94"/>
  <c r="H67" i="94" s="1"/>
  <c r="L67" i="94" s="1"/>
  <c r="G66" i="94"/>
  <c r="H66" i="94" s="1"/>
  <c r="L66" i="94" s="1"/>
  <c r="G65" i="94"/>
  <c r="H65" i="94" s="1"/>
  <c r="L65" i="94" s="1"/>
  <c r="G31" i="94"/>
  <c r="H31" i="94" s="1"/>
  <c r="L31" i="94" s="1"/>
  <c r="G30" i="94"/>
  <c r="H30" i="94" s="1"/>
  <c r="L30" i="94" s="1"/>
  <c r="G64" i="94"/>
  <c r="H64" i="94" s="1"/>
  <c r="L64" i="94" s="1"/>
  <c r="G37" i="94"/>
  <c r="H37" i="94" s="1"/>
  <c r="L37" i="94" s="1"/>
  <c r="G64" i="96"/>
  <c r="H64" i="96" s="1"/>
  <c r="L64" i="96" s="1"/>
  <c r="G31" i="96"/>
  <c r="H31" i="96" s="1"/>
  <c r="L31" i="96" s="1"/>
  <c r="G37" i="96"/>
  <c r="H37" i="96" s="1"/>
  <c r="L37" i="96" s="1"/>
  <c r="G67" i="96"/>
  <c r="H67" i="96" s="1"/>
  <c r="L67" i="96" s="1"/>
  <c r="G66" i="96"/>
  <c r="H66" i="96" s="1"/>
  <c r="L66" i="96" s="1"/>
  <c r="G65" i="96"/>
  <c r="H65" i="96" s="1"/>
  <c r="L65" i="96" s="1"/>
  <c r="G30" i="96"/>
  <c r="H30" i="96" s="1"/>
  <c r="L30" i="96" s="1"/>
  <c r="G67" i="97"/>
  <c r="H67" i="97" s="1"/>
  <c r="L67" i="97" s="1"/>
  <c r="G66" i="97"/>
  <c r="H66" i="97" s="1"/>
  <c r="L66" i="97" s="1"/>
  <c r="G65" i="97"/>
  <c r="H65" i="97" s="1"/>
  <c r="L65" i="97" s="1"/>
  <c r="G37" i="97"/>
  <c r="H37" i="97" s="1"/>
  <c r="L37" i="97" s="1"/>
  <c r="G31" i="97"/>
  <c r="H31" i="97" s="1"/>
  <c r="L31" i="97" s="1"/>
  <c r="G64" i="97"/>
  <c r="H64" i="97" s="1"/>
  <c r="L64" i="97" s="1"/>
  <c r="G30" i="97"/>
  <c r="H30" i="97" s="1"/>
  <c r="L30" i="97" s="1"/>
  <c r="G64" i="99"/>
  <c r="H64" i="99" s="1"/>
  <c r="L64" i="99" s="1"/>
  <c r="G31" i="99"/>
  <c r="H31" i="99" s="1"/>
  <c r="L31" i="99" s="1"/>
  <c r="G30" i="99"/>
  <c r="H30" i="99" s="1"/>
  <c r="L30" i="99" s="1"/>
  <c r="G67" i="99"/>
  <c r="H67" i="99" s="1"/>
  <c r="L67" i="99" s="1"/>
  <c r="G66" i="99"/>
  <c r="H66" i="99" s="1"/>
  <c r="L66" i="99" s="1"/>
  <c r="G65" i="99"/>
  <c r="H65" i="99" s="1"/>
  <c r="L65" i="99" s="1"/>
  <c r="G37" i="99"/>
  <c r="H37" i="99" s="1"/>
  <c r="L37" i="99" s="1"/>
  <c r="C24" i="86"/>
  <c r="C42" i="86"/>
  <c r="C24" i="88"/>
  <c r="C42" i="88"/>
  <c r="C24" i="90"/>
  <c r="C42" i="90"/>
  <c r="C24" i="92"/>
  <c r="C42" i="92"/>
  <c r="C24" i="94"/>
  <c r="C42" i="94"/>
  <c r="C24" i="96"/>
  <c r="C42" i="96"/>
  <c r="C24" i="97"/>
  <c r="C42" i="97"/>
  <c r="C24" i="99"/>
  <c r="C42" i="99"/>
  <c r="C24" i="83"/>
  <c r="C42" i="83"/>
  <c r="C24" i="85"/>
  <c r="C42" i="85"/>
  <c r="C24" i="87"/>
  <c r="C42" i="87"/>
  <c r="C24" i="89"/>
  <c r="C42" i="89"/>
  <c r="C24" i="91"/>
  <c r="C42" i="91"/>
  <c r="C24" i="95"/>
  <c r="C42" i="95"/>
  <c r="C24" i="98"/>
  <c r="C42" i="98"/>
  <c r="G24" i="82"/>
  <c r="H24" i="82" s="1"/>
  <c r="L24" i="82" s="1"/>
  <c r="G63" i="82"/>
  <c r="H63" i="82" s="1"/>
  <c r="L63" i="82" s="1"/>
  <c r="G80" i="82"/>
  <c r="H80" i="82" s="1"/>
  <c r="L80" i="82" s="1"/>
  <c r="G77" i="82"/>
  <c r="H77" i="82" s="1"/>
  <c r="L77" i="82" s="1"/>
  <c r="G70" i="82"/>
  <c r="H70" i="82" s="1"/>
  <c r="L70" i="82" s="1"/>
  <c r="G82" i="82"/>
  <c r="H82" i="82" s="1"/>
  <c r="L82" i="82" s="1"/>
  <c r="G79" i="82"/>
  <c r="H79" i="82" s="1"/>
  <c r="L79" i="82" s="1"/>
  <c r="G72" i="82"/>
  <c r="H72" i="82" s="1"/>
  <c r="L72" i="82" s="1"/>
  <c r="G81" i="82"/>
  <c r="H81" i="82" s="1"/>
  <c r="L81" i="82" s="1"/>
  <c r="G59" i="82"/>
  <c r="H59" i="82" s="1"/>
  <c r="L59" i="82" s="1"/>
  <c r="G78" i="82"/>
  <c r="H78" i="82" s="1"/>
  <c r="L78" i="82" s="1"/>
  <c r="G58" i="82"/>
  <c r="H58" i="82" s="1"/>
  <c r="L58" i="82" s="1"/>
  <c r="G33" i="82"/>
  <c r="H33" i="82" s="1"/>
  <c r="L33" i="82" s="1"/>
  <c r="G45" i="82"/>
  <c r="H45" i="82" s="1"/>
  <c r="L45" i="82" s="1"/>
  <c r="G57" i="82"/>
  <c r="H57" i="82" s="1"/>
  <c r="L57" i="82" s="1"/>
  <c r="G69" i="82"/>
  <c r="H69" i="82" s="1"/>
  <c r="L69" i="82" s="1"/>
  <c r="G60" i="82"/>
  <c r="H60" i="82" s="1"/>
  <c r="L60" i="82" s="1"/>
  <c r="G32" i="82"/>
  <c r="H32" i="82" s="1"/>
  <c r="L32" i="82" s="1"/>
  <c r="G62" i="82"/>
  <c r="H62" i="82" s="1"/>
  <c r="L62" i="82" s="1"/>
  <c r="G43" i="82"/>
  <c r="H43" i="82" s="1"/>
  <c r="L43" i="82" s="1"/>
  <c r="G42" i="82"/>
  <c r="H42" i="82" s="1"/>
  <c r="L42" i="82" s="1"/>
  <c r="G39" i="82"/>
  <c r="H39" i="82" s="1"/>
  <c r="L39" i="82" s="1"/>
  <c r="G36" i="82"/>
  <c r="H36" i="82" s="1"/>
  <c r="L36" i="82" s="1"/>
  <c r="G24" i="83"/>
  <c r="H24" i="83" s="1"/>
  <c r="L24" i="83" s="1"/>
  <c r="G63" i="83"/>
  <c r="H63" i="83" s="1"/>
  <c r="L63" i="83" s="1"/>
  <c r="G80" i="83"/>
  <c r="H80" i="83" s="1"/>
  <c r="L80" i="83" s="1"/>
  <c r="G77" i="83"/>
  <c r="H77" i="83" s="1"/>
  <c r="L77" i="83" s="1"/>
  <c r="G70" i="83"/>
  <c r="H70" i="83" s="1"/>
  <c r="L70" i="83" s="1"/>
  <c r="G62" i="83"/>
  <c r="H62" i="83" s="1"/>
  <c r="L62" i="83" s="1"/>
  <c r="G82" i="83"/>
  <c r="H82" i="83" s="1"/>
  <c r="L82" i="83" s="1"/>
  <c r="G79" i="83"/>
  <c r="H79" i="83" s="1"/>
  <c r="L79" i="83" s="1"/>
  <c r="G72" i="83"/>
  <c r="H72" i="83" s="1"/>
  <c r="L72" i="83" s="1"/>
  <c r="G81" i="83"/>
  <c r="H81" i="83" s="1"/>
  <c r="L81" i="83" s="1"/>
  <c r="G59" i="83"/>
  <c r="H59" i="83" s="1"/>
  <c r="L59" i="83" s="1"/>
  <c r="G78" i="83"/>
  <c r="H78" i="83" s="1"/>
  <c r="L78" i="83" s="1"/>
  <c r="G58" i="83"/>
  <c r="H58" i="83" s="1"/>
  <c r="L58" i="83" s="1"/>
  <c r="G33" i="83"/>
  <c r="H33" i="83" s="1"/>
  <c r="L33" i="83" s="1"/>
  <c r="G45" i="83"/>
  <c r="H45" i="83" s="1"/>
  <c r="L45" i="83" s="1"/>
  <c r="G57" i="83"/>
  <c r="H57" i="83" s="1"/>
  <c r="L57" i="83" s="1"/>
  <c r="G69" i="83"/>
  <c r="H69" i="83" s="1"/>
  <c r="L69" i="83" s="1"/>
  <c r="G60" i="83"/>
  <c r="H60" i="83" s="1"/>
  <c r="L60" i="83" s="1"/>
  <c r="G32" i="83"/>
  <c r="H32" i="83" s="1"/>
  <c r="L32" i="83" s="1"/>
  <c r="G36" i="83"/>
  <c r="H36" i="83" s="1"/>
  <c r="L36" i="83" s="1"/>
  <c r="G43" i="83"/>
  <c r="H43" i="83" s="1"/>
  <c r="L43" i="83" s="1"/>
  <c r="G42" i="83"/>
  <c r="H42" i="83" s="1"/>
  <c r="L42" i="83" s="1"/>
  <c r="G39" i="83"/>
  <c r="H39" i="83" s="1"/>
  <c r="L39" i="83" s="1"/>
  <c r="G24" i="85"/>
  <c r="H24" i="85" s="1"/>
  <c r="L24" i="85" s="1"/>
  <c r="G62" i="85"/>
  <c r="H62" i="85" s="1"/>
  <c r="L62" i="85" s="1"/>
  <c r="G80" i="85"/>
  <c r="H80" i="85" s="1"/>
  <c r="L80" i="85" s="1"/>
  <c r="G77" i="85"/>
  <c r="H77" i="85" s="1"/>
  <c r="L77" i="85" s="1"/>
  <c r="G70" i="85"/>
  <c r="H70" i="85" s="1"/>
  <c r="L70" i="85" s="1"/>
  <c r="G63" i="85"/>
  <c r="H63" i="85" s="1"/>
  <c r="L63" i="85" s="1"/>
  <c r="G82" i="85"/>
  <c r="H82" i="85" s="1"/>
  <c r="L82" i="85" s="1"/>
  <c r="G79" i="85"/>
  <c r="H79" i="85" s="1"/>
  <c r="L79" i="85" s="1"/>
  <c r="G81" i="85"/>
  <c r="H81" i="85" s="1"/>
  <c r="L81" i="85" s="1"/>
  <c r="G59" i="85"/>
  <c r="H59" i="85" s="1"/>
  <c r="L59" i="85" s="1"/>
  <c r="G78" i="85"/>
  <c r="H78" i="85" s="1"/>
  <c r="L78" i="85" s="1"/>
  <c r="G72" i="85"/>
  <c r="H72" i="85" s="1"/>
  <c r="L72" i="85" s="1"/>
  <c r="G58" i="85"/>
  <c r="H58" i="85" s="1"/>
  <c r="L58" i="85" s="1"/>
  <c r="G33" i="85"/>
  <c r="H33" i="85" s="1"/>
  <c r="L33" i="85" s="1"/>
  <c r="G45" i="85"/>
  <c r="H45" i="85" s="1"/>
  <c r="L45" i="85" s="1"/>
  <c r="G57" i="85"/>
  <c r="H57" i="85" s="1"/>
  <c r="L57" i="85" s="1"/>
  <c r="G69" i="85"/>
  <c r="H69" i="85" s="1"/>
  <c r="L69" i="85" s="1"/>
  <c r="G60" i="85"/>
  <c r="H60" i="85" s="1"/>
  <c r="L60" i="85" s="1"/>
  <c r="G32" i="85"/>
  <c r="H32" i="85" s="1"/>
  <c r="L32" i="85" s="1"/>
  <c r="G36" i="85"/>
  <c r="H36" i="85" s="1"/>
  <c r="L36" i="85" s="1"/>
  <c r="G43" i="85"/>
  <c r="H43" i="85" s="1"/>
  <c r="L43" i="85" s="1"/>
  <c r="G42" i="85"/>
  <c r="H42" i="85" s="1"/>
  <c r="L42" i="85" s="1"/>
  <c r="G39" i="85"/>
  <c r="H39" i="85" s="1"/>
  <c r="L39" i="85" s="1"/>
  <c r="G24" i="86"/>
  <c r="H24" i="86" s="1"/>
  <c r="L24" i="86" s="1"/>
  <c r="G62" i="86"/>
  <c r="H62" i="86" s="1"/>
  <c r="L62" i="86" s="1"/>
  <c r="G78" i="86"/>
  <c r="H78" i="86" s="1"/>
  <c r="L78" i="86" s="1"/>
  <c r="G80" i="86"/>
  <c r="H80" i="86" s="1"/>
  <c r="L80" i="86" s="1"/>
  <c r="G77" i="86"/>
  <c r="H77" i="86" s="1"/>
  <c r="L77" i="86" s="1"/>
  <c r="G63" i="86"/>
  <c r="H63" i="86" s="1"/>
  <c r="L63" i="86" s="1"/>
  <c r="G82" i="86"/>
  <c r="H82" i="86" s="1"/>
  <c r="L82" i="86" s="1"/>
  <c r="G79" i="86"/>
  <c r="H79" i="86" s="1"/>
  <c r="L79" i="86" s="1"/>
  <c r="G81" i="86"/>
  <c r="H81" i="86" s="1"/>
  <c r="L81" i="86" s="1"/>
  <c r="G59" i="86"/>
  <c r="H59" i="86" s="1"/>
  <c r="L59" i="86" s="1"/>
  <c r="G57" i="86"/>
  <c r="H57" i="86" s="1"/>
  <c r="L57" i="86" s="1"/>
  <c r="G32" i="86"/>
  <c r="H32" i="86" s="1"/>
  <c r="L32" i="86" s="1"/>
  <c r="G43" i="86"/>
  <c r="H43" i="86" s="1"/>
  <c r="L43" i="86" s="1"/>
  <c r="G72" i="86"/>
  <c r="H72" i="86" s="1"/>
  <c r="L72" i="86" s="1"/>
  <c r="G45" i="86"/>
  <c r="H45" i="86" s="1"/>
  <c r="L45" i="86" s="1"/>
  <c r="G58" i="86"/>
  <c r="H58" i="86" s="1"/>
  <c r="L58" i="86" s="1"/>
  <c r="G36" i="86"/>
  <c r="H36" i="86" s="1"/>
  <c r="L36" i="86" s="1"/>
  <c r="G70" i="86"/>
  <c r="H70" i="86" s="1"/>
  <c r="L70" i="86" s="1"/>
  <c r="G33" i="86"/>
  <c r="H33" i="86" s="1"/>
  <c r="L33" i="86" s="1"/>
  <c r="G42" i="86"/>
  <c r="H42" i="86" s="1"/>
  <c r="L42" i="86" s="1"/>
  <c r="G39" i="86"/>
  <c r="H39" i="86" s="1"/>
  <c r="L39" i="86" s="1"/>
  <c r="G69" i="86"/>
  <c r="H69" i="86" s="1"/>
  <c r="L69" i="86" s="1"/>
  <c r="G60" i="86"/>
  <c r="H60" i="86" s="1"/>
  <c r="L60" i="86" s="1"/>
  <c r="G24" i="87"/>
  <c r="H24" i="87" s="1"/>
  <c r="L24" i="87" s="1"/>
  <c r="G78" i="87"/>
  <c r="H78" i="87" s="1"/>
  <c r="L78" i="87" s="1"/>
  <c r="G80" i="87"/>
  <c r="H80" i="87" s="1"/>
  <c r="L80" i="87" s="1"/>
  <c r="G77" i="87"/>
  <c r="H77" i="87" s="1"/>
  <c r="L77" i="87" s="1"/>
  <c r="G63" i="87"/>
  <c r="H63" i="87" s="1"/>
  <c r="L63" i="87" s="1"/>
  <c r="G82" i="87"/>
  <c r="H82" i="87" s="1"/>
  <c r="L82" i="87" s="1"/>
  <c r="G81" i="87"/>
  <c r="H81" i="87" s="1"/>
  <c r="L81" i="87" s="1"/>
  <c r="G79" i="87"/>
  <c r="H79" i="87" s="1"/>
  <c r="L79" i="87" s="1"/>
  <c r="G57" i="87"/>
  <c r="H57" i="87" s="1"/>
  <c r="L57" i="87" s="1"/>
  <c r="G32" i="87"/>
  <c r="H32" i="87" s="1"/>
  <c r="L32" i="87" s="1"/>
  <c r="G43" i="87"/>
  <c r="H43" i="87" s="1"/>
  <c r="L43" i="87" s="1"/>
  <c r="G62" i="87"/>
  <c r="H62" i="87" s="1"/>
  <c r="L62" i="87" s="1"/>
  <c r="G72" i="87"/>
  <c r="H72" i="87" s="1"/>
  <c r="L72" i="87" s="1"/>
  <c r="G59" i="87"/>
  <c r="H59" i="87" s="1"/>
  <c r="L59" i="87" s="1"/>
  <c r="G58" i="87"/>
  <c r="H58" i="87" s="1"/>
  <c r="L58" i="87" s="1"/>
  <c r="G36" i="87"/>
  <c r="H36" i="87" s="1"/>
  <c r="L36" i="87" s="1"/>
  <c r="G39" i="87"/>
  <c r="H39" i="87" s="1"/>
  <c r="L39" i="87" s="1"/>
  <c r="G69" i="87"/>
  <c r="H69" i="87" s="1"/>
  <c r="L69" i="87" s="1"/>
  <c r="G60" i="87"/>
  <c r="H60" i="87" s="1"/>
  <c r="L60" i="87" s="1"/>
  <c r="G45" i="87"/>
  <c r="H45" i="87" s="1"/>
  <c r="L45" i="87" s="1"/>
  <c r="G42" i="87"/>
  <c r="H42" i="87" s="1"/>
  <c r="L42" i="87" s="1"/>
  <c r="G70" i="87"/>
  <c r="H70" i="87" s="1"/>
  <c r="L70" i="87" s="1"/>
  <c r="G33" i="87"/>
  <c r="H33" i="87" s="1"/>
  <c r="L33" i="87" s="1"/>
  <c r="G24" i="88"/>
  <c r="H24" i="88" s="1"/>
  <c r="L24" i="88" s="1"/>
  <c r="G78" i="88"/>
  <c r="H78" i="88" s="1"/>
  <c r="L78" i="88" s="1"/>
  <c r="G63" i="88"/>
  <c r="H63" i="88" s="1"/>
  <c r="L63" i="88" s="1"/>
  <c r="G80" i="88"/>
  <c r="G77" i="88"/>
  <c r="H77" i="88" s="1"/>
  <c r="L77" i="88" s="1"/>
  <c r="G62" i="88"/>
  <c r="H62" i="88" s="1"/>
  <c r="L62" i="88" s="1"/>
  <c r="G82" i="88"/>
  <c r="H82" i="88" s="1"/>
  <c r="L82" i="88" s="1"/>
  <c r="G81" i="88"/>
  <c r="H81" i="88" s="1"/>
  <c r="L81" i="88" s="1"/>
  <c r="G79" i="88"/>
  <c r="H79" i="88" s="1"/>
  <c r="L79" i="88" s="1"/>
  <c r="G57" i="88"/>
  <c r="H57" i="88" s="1"/>
  <c r="L57" i="88" s="1"/>
  <c r="G32" i="88"/>
  <c r="H32" i="88" s="1"/>
  <c r="L32" i="88" s="1"/>
  <c r="G72" i="88"/>
  <c r="H72" i="88" s="1"/>
  <c r="L72" i="88" s="1"/>
  <c r="G59" i="88"/>
  <c r="H59" i="88" s="1"/>
  <c r="L59" i="88" s="1"/>
  <c r="G58" i="88"/>
  <c r="H58" i="88" s="1"/>
  <c r="L58" i="88" s="1"/>
  <c r="G43" i="88"/>
  <c r="H43" i="88" s="1"/>
  <c r="L43" i="88" s="1"/>
  <c r="G36" i="88"/>
  <c r="H36" i="88" s="1"/>
  <c r="L36" i="88" s="1"/>
  <c r="G70" i="88"/>
  <c r="H70" i="88" s="1"/>
  <c r="L70" i="88" s="1"/>
  <c r="G33" i="88"/>
  <c r="H33" i="88" s="1"/>
  <c r="L33" i="88" s="1"/>
  <c r="G45" i="88"/>
  <c r="H45" i="88" s="1"/>
  <c r="L45" i="88" s="1"/>
  <c r="G42" i="88"/>
  <c r="H42" i="88" s="1"/>
  <c r="L42" i="88" s="1"/>
  <c r="G39" i="88"/>
  <c r="H39" i="88" s="1"/>
  <c r="L39" i="88" s="1"/>
  <c r="G69" i="88"/>
  <c r="H69" i="88" s="1"/>
  <c r="L69" i="88" s="1"/>
  <c r="G60" i="88"/>
  <c r="H60" i="88" s="1"/>
  <c r="L60" i="88" s="1"/>
  <c r="G24" i="89"/>
  <c r="H24" i="89" s="1"/>
  <c r="L24" i="89" s="1"/>
  <c r="G63" i="89"/>
  <c r="H63" i="89" s="1"/>
  <c r="L63" i="89" s="1"/>
  <c r="G78" i="89"/>
  <c r="H78" i="89" s="1"/>
  <c r="L78" i="89" s="1"/>
  <c r="G62" i="89"/>
  <c r="H62" i="89" s="1"/>
  <c r="L62" i="89" s="1"/>
  <c r="G80" i="89"/>
  <c r="H80" i="89" s="1"/>
  <c r="L80" i="89" s="1"/>
  <c r="G77" i="89"/>
  <c r="H77" i="89" s="1"/>
  <c r="L77" i="89" s="1"/>
  <c r="G82" i="89"/>
  <c r="H82" i="89" s="1"/>
  <c r="L82" i="89" s="1"/>
  <c r="G81" i="89"/>
  <c r="H81" i="89" s="1"/>
  <c r="L81" i="89" s="1"/>
  <c r="G79" i="89"/>
  <c r="H79" i="89" s="1"/>
  <c r="L79" i="89" s="1"/>
  <c r="G57" i="89"/>
  <c r="H57" i="89" s="1"/>
  <c r="L57" i="89" s="1"/>
  <c r="G32" i="89"/>
  <c r="H32" i="89" s="1"/>
  <c r="L32" i="89" s="1"/>
  <c r="G72" i="89"/>
  <c r="H72" i="89" s="1"/>
  <c r="L72" i="89" s="1"/>
  <c r="G59" i="89"/>
  <c r="H59" i="89" s="1"/>
  <c r="L59" i="89" s="1"/>
  <c r="G58" i="89"/>
  <c r="H58" i="89" s="1"/>
  <c r="L58" i="89" s="1"/>
  <c r="G43" i="89"/>
  <c r="H43" i="89" s="1"/>
  <c r="L43" i="89" s="1"/>
  <c r="G36" i="89"/>
  <c r="H36" i="89" s="1"/>
  <c r="L36" i="89" s="1"/>
  <c r="G39" i="89"/>
  <c r="H39" i="89" s="1"/>
  <c r="L39" i="89" s="1"/>
  <c r="G69" i="89"/>
  <c r="H69" i="89" s="1"/>
  <c r="L69" i="89" s="1"/>
  <c r="G60" i="89"/>
  <c r="H60" i="89" s="1"/>
  <c r="L60" i="89" s="1"/>
  <c r="G45" i="89"/>
  <c r="H45" i="89" s="1"/>
  <c r="L45" i="89" s="1"/>
  <c r="G42" i="89"/>
  <c r="H42" i="89" s="1"/>
  <c r="L42" i="89" s="1"/>
  <c r="G70" i="89"/>
  <c r="H70" i="89" s="1"/>
  <c r="L70" i="89" s="1"/>
  <c r="G33" i="89"/>
  <c r="H33" i="89" s="1"/>
  <c r="L33" i="89" s="1"/>
  <c r="G24" i="90"/>
  <c r="H24" i="90" s="1"/>
  <c r="L24" i="90" s="1"/>
  <c r="G63" i="90"/>
  <c r="H63" i="90" s="1"/>
  <c r="L63" i="90" s="1"/>
  <c r="G81" i="90"/>
  <c r="H81" i="90" s="1"/>
  <c r="L81" i="90" s="1"/>
  <c r="G78" i="90"/>
  <c r="H78" i="90" s="1"/>
  <c r="L78" i="90" s="1"/>
  <c r="G72" i="90"/>
  <c r="H72" i="90" s="1"/>
  <c r="L72" i="90" s="1"/>
  <c r="G62" i="90"/>
  <c r="H62" i="90" s="1"/>
  <c r="L62" i="90" s="1"/>
  <c r="G80" i="90"/>
  <c r="H80" i="90" s="1"/>
  <c r="L80" i="90" s="1"/>
  <c r="G77" i="90"/>
  <c r="H77" i="90" s="1"/>
  <c r="L77" i="90" s="1"/>
  <c r="G82" i="90"/>
  <c r="H82" i="90" s="1"/>
  <c r="L82" i="90" s="1"/>
  <c r="G60" i="90"/>
  <c r="H60" i="90" s="1"/>
  <c r="L60" i="90" s="1"/>
  <c r="G79" i="90"/>
  <c r="H79" i="90" s="1"/>
  <c r="L79" i="90" s="1"/>
  <c r="G57" i="90"/>
  <c r="H57" i="90" s="1"/>
  <c r="L57" i="90" s="1"/>
  <c r="G32" i="90"/>
  <c r="H32" i="90" s="1"/>
  <c r="L32" i="90" s="1"/>
  <c r="G59" i="90"/>
  <c r="H59" i="90" s="1"/>
  <c r="L59" i="90" s="1"/>
  <c r="G58" i="90"/>
  <c r="H58" i="90" s="1"/>
  <c r="L58" i="90" s="1"/>
  <c r="G43" i="90"/>
  <c r="H43" i="90" s="1"/>
  <c r="L43" i="90" s="1"/>
  <c r="G36" i="90"/>
  <c r="H36" i="90" s="1"/>
  <c r="L36" i="90" s="1"/>
  <c r="G70" i="90"/>
  <c r="H70" i="90" s="1"/>
  <c r="L70" i="90" s="1"/>
  <c r="G33" i="90"/>
  <c r="H33" i="90" s="1"/>
  <c r="L33" i="90" s="1"/>
  <c r="G45" i="90"/>
  <c r="H45" i="90" s="1"/>
  <c r="L45" i="90" s="1"/>
  <c r="G42" i="90"/>
  <c r="H42" i="90" s="1"/>
  <c r="L42" i="90" s="1"/>
  <c r="G69" i="90"/>
  <c r="H69" i="90" s="1"/>
  <c r="L69" i="90" s="1"/>
  <c r="G39" i="90"/>
  <c r="H39" i="90" s="1"/>
  <c r="L39" i="90" s="1"/>
  <c r="G24" i="91"/>
  <c r="H24" i="91" s="1"/>
  <c r="L24" i="91" s="1"/>
  <c r="G63" i="91"/>
  <c r="H63" i="91" s="1"/>
  <c r="L63" i="91" s="1"/>
  <c r="G62" i="91"/>
  <c r="H62" i="91" s="1"/>
  <c r="L62" i="91" s="1"/>
  <c r="G81" i="91"/>
  <c r="H81" i="91" s="1"/>
  <c r="L81" i="91" s="1"/>
  <c r="G78" i="91"/>
  <c r="H78" i="91" s="1"/>
  <c r="L78" i="91" s="1"/>
  <c r="G72" i="91"/>
  <c r="H72" i="91" s="1"/>
  <c r="L72" i="91" s="1"/>
  <c r="G77" i="91"/>
  <c r="H77" i="91" s="1"/>
  <c r="L77" i="91" s="1"/>
  <c r="G82" i="91"/>
  <c r="H82" i="91" s="1"/>
  <c r="L82" i="91" s="1"/>
  <c r="G80" i="91"/>
  <c r="G60" i="91"/>
  <c r="H60" i="91" s="1"/>
  <c r="L60" i="91" s="1"/>
  <c r="G79" i="91"/>
  <c r="H79" i="91" s="1"/>
  <c r="L79" i="91" s="1"/>
  <c r="G57" i="91"/>
  <c r="H57" i="91" s="1"/>
  <c r="L57" i="91" s="1"/>
  <c r="G32" i="91"/>
  <c r="H32" i="91" s="1"/>
  <c r="L32" i="91" s="1"/>
  <c r="G59" i="91"/>
  <c r="H59" i="91" s="1"/>
  <c r="L59" i="91" s="1"/>
  <c r="G58" i="91"/>
  <c r="H58" i="91" s="1"/>
  <c r="L58" i="91" s="1"/>
  <c r="G43" i="91"/>
  <c r="H43" i="91" s="1"/>
  <c r="L43" i="91" s="1"/>
  <c r="G36" i="91"/>
  <c r="H36" i="91" s="1"/>
  <c r="L36" i="91" s="1"/>
  <c r="G69" i="91"/>
  <c r="H69" i="91" s="1"/>
  <c r="L69" i="91" s="1"/>
  <c r="G39" i="91"/>
  <c r="H39" i="91" s="1"/>
  <c r="L39" i="91" s="1"/>
  <c r="G45" i="91"/>
  <c r="H45" i="91" s="1"/>
  <c r="L45" i="91" s="1"/>
  <c r="G42" i="91"/>
  <c r="H42" i="91" s="1"/>
  <c r="L42" i="91" s="1"/>
  <c r="G70" i="91"/>
  <c r="H70" i="91" s="1"/>
  <c r="L70" i="91" s="1"/>
  <c r="G33" i="91"/>
  <c r="H33" i="91" s="1"/>
  <c r="L33" i="91" s="1"/>
  <c r="G24" i="92"/>
  <c r="H24" i="92" s="1"/>
  <c r="L24" i="92" s="1"/>
  <c r="G81" i="92"/>
  <c r="H81" i="92" s="1"/>
  <c r="L81" i="92" s="1"/>
  <c r="G78" i="92"/>
  <c r="H78" i="92" s="1"/>
  <c r="L78" i="92" s="1"/>
  <c r="G72" i="92"/>
  <c r="H72" i="92" s="1"/>
  <c r="L72" i="92" s="1"/>
  <c r="G77" i="92"/>
  <c r="H77" i="92" s="1"/>
  <c r="L77" i="92" s="1"/>
  <c r="G82" i="92"/>
  <c r="H82" i="92" s="1"/>
  <c r="L82" i="92" s="1"/>
  <c r="G80" i="92"/>
  <c r="H80" i="92" s="1"/>
  <c r="L80" i="92" s="1"/>
  <c r="G63" i="92"/>
  <c r="H63" i="92" s="1"/>
  <c r="L63" i="92" s="1"/>
  <c r="G60" i="92"/>
  <c r="H60" i="92" s="1"/>
  <c r="L60" i="92" s="1"/>
  <c r="G62" i="92"/>
  <c r="H62" i="92" s="1"/>
  <c r="L62" i="92" s="1"/>
  <c r="G79" i="92"/>
  <c r="H79" i="92" s="1"/>
  <c r="L79" i="92" s="1"/>
  <c r="G57" i="92"/>
  <c r="H57" i="92" s="1"/>
  <c r="L57" i="92" s="1"/>
  <c r="G32" i="92"/>
  <c r="H32" i="92" s="1"/>
  <c r="L32" i="92" s="1"/>
  <c r="G59" i="92"/>
  <c r="H59" i="92" s="1"/>
  <c r="L59" i="92" s="1"/>
  <c r="G58" i="92"/>
  <c r="H58" i="92" s="1"/>
  <c r="L58" i="92" s="1"/>
  <c r="G43" i="92"/>
  <c r="H43" i="92" s="1"/>
  <c r="L43" i="92" s="1"/>
  <c r="G36" i="92"/>
  <c r="H36" i="92" s="1"/>
  <c r="L36" i="92" s="1"/>
  <c r="G70" i="92"/>
  <c r="H70" i="92" s="1"/>
  <c r="L70" i="92" s="1"/>
  <c r="G33" i="92"/>
  <c r="H33" i="92" s="1"/>
  <c r="L33" i="92" s="1"/>
  <c r="G45" i="92"/>
  <c r="H45" i="92" s="1"/>
  <c r="L45" i="92" s="1"/>
  <c r="G42" i="92"/>
  <c r="H42" i="92" s="1"/>
  <c r="L42" i="92" s="1"/>
  <c r="G69" i="92"/>
  <c r="H69" i="92" s="1"/>
  <c r="L69" i="92" s="1"/>
  <c r="G39" i="92"/>
  <c r="H39" i="92" s="1"/>
  <c r="L39" i="92" s="1"/>
  <c r="G24" i="94"/>
  <c r="H24" i="94" s="1"/>
  <c r="L24" i="94" s="1"/>
  <c r="G81" i="94"/>
  <c r="H81" i="94" s="1"/>
  <c r="L81" i="94" s="1"/>
  <c r="G78" i="94"/>
  <c r="H78" i="94" s="1"/>
  <c r="L78" i="94" s="1"/>
  <c r="G72" i="94"/>
  <c r="H72" i="94" s="1"/>
  <c r="L72" i="94" s="1"/>
  <c r="G77" i="94"/>
  <c r="H77" i="94" s="1"/>
  <c r="L77" i="94" s="1"/>
  <c r="G63" i="94"/>
  <c r="H63" i="94" s="1"/>
  <c r="L63" i="94" s="1"/>
  <c r="G62" i="94"/>
  <c r="H62" i="94" s="1"/>
  <c r="L62" i="94" s="1"/>
  <c r="G82" i="94"/>
  <c r="H82" i="94" s="1"/>
  <c r="L82" i="94" s="1"/>
  <c r="G80" i="94"/>
  <c r="H80" i="94" s="1"/>
  <c r="L80" i="94" s="1"/>
  <c r="G60" i="94"/>
  <c r="H60" i="94" s="1"/>
  <c r="L60" i="94" s="1"/>
  <c r="G79" i="94"/>
  <c r="H79" i="94" s="1"/>
  <c r="L79" i="94" s="1"/>
  <c r="G57" i="94"/>
  <c r="H57" i="94" s="1"/>
  <c r="L57" i="94" s="1"/>
  <c r="G32" i="94"/>
  <c r="H32" i="94" s="1"/>
  <c r="L32" i="94" s="1"/>
  <c r="G59" i="94"/>
  <c r="H59" i="94" s="1"/>
  <c r="L59" i="94" s="1"/>
  <c r="G58" i="94"/>
  <c r="H58" i="94" s="1"/>
  <c r="L58" i="94" s="1"/>
  <c r="G70" i="94"/>
  <c r="H70" i="94" s="1"/>
  <c r="L70" i="94" s="1"/>
  <c r="G69" i="94"/>
  <c r="H69" i="94" s="1"/>
  <c r="L69" i="94" s="1"/>
  <c r="G33" i="94"/>
  <c r="H33" i="94" s="1"/>
  <c r="L33" i="94" s="1"/>
  <c r="G45" i="94"/>
  <c r="H45" i="94" s="1"/>
  <c r="L45" i="94" s="1"/>
  <c r="G43" i="94"/>
  <c r="H43" i="94" s="1"/>
  <c r="L43" i="94" s="1"/>
  <c r="G42" i="94"/>
  <c r="H42" i="94" s="1"/>
  <c r="L42" i="94" s="1"/>
  <c r="G36" i="94"/>
  <c r="H36" i="94" s="1"/>
  <c r="L36" i="94" s="1"/>
  <c r="G39" i="94"/>
  <c r="H39" i="94" s="1"/>
  <c r="L39" i="94" s="1"/>
  <c r="G24" i="95"/>
  <c r="H24" i="95" s="1"/>
  <c r="L24" i="95" s="1"/>
  <c r="G62" i="95"/>
  <c r="H62" i="95" s="1"/>
  <c r="L62" i="95" s="1"/>
  <c r="G81" i="95"/>
  <c r="H81" i="95" s="1"/>
  <c r="L81" i="95" s="1"/>
  <c r="G78" i="95"/>
  <c r="H78" i="95" s="1"/>
  <c r="L78" i="95" s="1"/>
  <c r="G72" i="95"/>
  <c r="H72" i="95" s="1"/>
  <c r="L72" i="95" s="1"/>
  <c r="G63" i="95"/>
  <c r="H63" i="95" s="1"/>
  <c r="L63" i="95" s="1"/>
  <c r="G77" i="95"/>
  <c r="H77" i="95" s="1"/>
  <c r="L77" i="95" s="1"/>
  <c r="G82" i="95"/>
  <c r="H82" i="95" s="1"/>
  <c r="L82" i="95" s="1"/>
  <c r="G80" i="95"/>
  <c r="G60" i="95"/>
  <c r="H60" i="95" s="1"/>
  <c r="L60" i="95" s="1"/>
  <c r="G79" i="95"/>
  <c r="H79" i="95" s="1"/>
  <c r="L79" i="95" s="1"/>
  <c r="G57" i="95"/>
  <c r="H57" i="95" s="1"/>
  <c r="L57" i="95" s="1"/>
  <c r="G32" i="95"/>
  <c r="H32" i="95" s="1"/>
  <c r="L32" i="95" s="1"/>
  <c r="G59" i="95"/>
  <c r="H59" i="95" s="1"/>
  <c r="L59" i="95" s="1"/>
  <c r="G58" i="95"/>
  <c r="H58" i="95" s="1"/>
  <c r="L58" i="95" s="1"/>
  <c r="G70" i="95"/>
  <c r="H70" i="95" s="1"/>
  <c r="L70" i="95" s="1"/>
  <c r="G69" i="95"/>
  <c r="H69" i="95" s="1"/>
  <c r="L69" i="95" s="1"/>
  <c r="G33" i="95"/>
  <c r="H33" i="95" s="1"/>
  <c r="L33" i="95" s="1"/>
  <c r="G45" i="95"/>
  <c r="H45" i="95" s="1"/>
  <c r="L45" i="95" s="1"/>
  <c r="G43" i="95"/>
  <c r="H43" i="95" s="1"/>
  <c r="L43" i="95" s="1"/>
  <c r="G42" i="95"/>
  <c r="H42" i="95" s="1"/>
  <c r="L42" i="95" s="1"/>
  <c r="G36" i="95"/>
  <c r="H36" i="95" s="1"/>
  <c r="L36" i="95" s="1"/>
  <c r="G39" i="95"/>
  <c r="H39" i="95" s="1"/>
  <c r="L39" i="95" s="1"/>
  <c r="G24" i="96"/>
  <c r="H24" i="96" s="1"/>
  <c r="L24" i="96" s="1"/>
  <c r="G63" i="96"/>
  <c r="H63" i="96" s="1"/>
  <c r="L63" i="96" s="1"/>
  <c r="G81" i="96"/>
  <c r="H81" i="96" s="1"/>
  <c r="L81" i="96" s="1"/>
  <c r="G78" i="96"/>
  <c r="H78" i="96" s="1"/>
  <c r="L78" i="96" s="1"/>
  <c r="G72" i="96"/>
  <c r="H72" i="96" s="1"/>
  <c r="L72" i="96" s="1"/>
  <c r="G80" i="96"/>
  <c r="H80" i="96" s="1"/>
  <c r="L80" i="96" s="1"/>
  <c r="G77" i="96"/>
  <c r="H77" i="96" s="1"/>
  <c r="L77" i="96" s="1"/>
  <c r="G82" i="96"/>
  <c r="H82" i="96" s="1"/>
  <c r="L82" i="96" s="1"/>
  <c r="G60" i="96"/>
  <c r="H60" i="96" s="1"/>
  <c r="L60" i="96" s="1"/>
  <c r="G62" i="96"/>
  <c r="H62" i="96" s="1"/>
  <c r="L62" i="96" s="1"/>
  <c r="G79" i="96"/>
  <c r="H79" i="96" s="1"/>
  <c r="L79" i="96" s="1"/>
  <c r="G59" i="96"/>
  <c r="H59" i="96" s="1"/>
  <c r="L59" i="96" s="1"/>
  <c r="G57" i="96"/>
  <c r="H57" i="96" s="1"/>
  <c r="L57" i="96" s="1"/>
  <c r="G32" i="96"/>
  <c r="H32" i="96" s="1"/>
  <c r="L32" i="96" s="1"/>
  <c r="G58" i="96"/>
  <c r="H58" i="96" s="1"/>
  <c r="L58" i="96" s="1"/>
  <c r="G70" i="96"/>
  <c r="H70" i="96" s="1"/>
  <c r="L70" i="96" s="1"/>
  <c r="G69" i="96"/>
  <c r="H69" i="96" s="1"/>
  <c r="L69" i="96" s="1"/>
  <c r="G33" i="96"/>
  <c r="H33" i="96" s="1"/>
  <c r="L33" i="96" s="1"/>
  <c r="G45" i="96"/>
  <c r="H45" i="96" s="1"/>
  <c r="L45" i="96" s="1"/>
  <c r="G43" i="96"/>
  <c r="H43" i="96" s="1"/>
  <c r="L43" i="96" s="1"/>
  <c r="G42" i="96"/>
  <c r="H42" i="96" s="1"/>
  <c r="L42" i="96" s="1"/>
  <c r="G36" i="96"/>
  <c r="H36" i="96" s="1"/>
  <c r="L36" i="96" s="1"/>
  <c r="G39" i="96"/>
  <c r="H39" i="96" s="1"/>
  <c r="L39" i="96" s="1"/>
  <c r="G24" i="97"/>
  <c r="H24" i="97" s="1"/>
  <c r="L24" i="97" s="1"/>
  <c r="G63" i="97"/>
  <c r="H63" i="97" s="1"/>
  <c r="L63" i="97" s="1"/>
  <c r="G81" i="97"/>
  <c r="H81" i="97" s="1"/>
  <c r="L81" i="97" s="1"/>
  <c r="G78" i="97"/>
  <c r="H78" i="97" s="1"/>
  <c r="L78" i="97" s="1"/>
  <c r="G72" i="97"/>
  <c r="H72" i="97" s="1"/>
  <c r="L72" i="97" s="1"/>
  <c r="G77" i="97"/>
  <c r="H77" i="97" s="1"/>
  <c r="L77" i="97" s="1"/>
  <c r="G82" i="97"/>
  <c r="H82" i="97" s="1"/>
  <c r="L82" i="97" s="1"/>
  <c r="G80" i="97"/>
  <c r="H80" i="97" s="1"/>
  <c r="L80" i="97" s="1"/>
  <c r="G62" i="97"/>
  <c r="H62" i="97" s="1"/>
  <c r="L62" i="97" s="1"/>
  <c r="G60" i="97"/>
  <c r="H60" i="97" s="1"/>
  <c r="L60" i="97" s="1"/>
  <c r="G79" i="97"/>
  <c r="H79" i="97" s="1"/>
  <c r="L79" i="97" s="1"/>
  <c r="G57" i="97"/>
  <c r="H57" i="97" s="1"/>
  <c r="L57" i="97" s="1"/>
  <c r="G32" i="97"/>
  <c r="H32" i="97" s="1"/>
  <c r="L32" i="97" s="1"/>
  <c r="G59" i="97"/>
  <c r="H59" i="97" s="1"/>
  <c r="L59" i="97" s="1"/>
  <c r="G58" i="97"/>
  <c r="H58" i="97" s="1"/>
  <c r="L58" i="97" s="1"/>
  <c r="G39" i="97"/>
  <c r="H39" i="97" s="1"/>
  <c r="L39" i="97" s="1"/>
  <c r="G45" i="97"/>
  <c r="H45" i="97" s="1"/>
  <c r="L45" i="97" s="1"/>
  <c r="G43" i="97"/>
  <c r="H43" i="97" s="1"/>
  <c r="L43" i="97" s="1"/>
  <c r="G42" i="97"/>
  <c r="H42" i="97" s="1"/>
  <c r="L42" i="97" s="1"/>
  <c r="G36" i="97"/>
  <c r="H36" i="97" s="1"/>
  <c r="L36" i="97" s="1"/>
  <c r="G70" i="97"/>
  <c r="H70" i="97" s="1"/>
  <c r="L70" i="97" s="1"/>
  <c r="G69" i="97"/>
  <c r="H69" i="97" s="1"/>
  <c r="L69" i="97" s="1"/>
  <c r="G33" i="97"/>
  <c r="H33" i="97" s="1"/>
  <c r="L33" i="97" s="1"/>
  <c r="G24" i="98"/>
  <c r="H24" i="98" s="1"/>
  <c r="L24" i="98" s="1"/>
  <c r="G62" i="98"/>
  <c r="H62" i="98" s="1"/>
  <c r="L62" i="98" s="1"/>
  <c r="G80" i="98"/>
  <c r="H80" i="98" s="1"/>
  <c r="L80" i="98" s="1"/>
  <c r="G77" i="98"/>
  <c r="H77" i="98" s="1"/>
  <c r="L77" i="98" s="1"/>
  <c r="G70" i="98"/>
  <c r="H70" i="98" s="1"/>
  <c r="L70" i="98" s="1"/>
  <c r="G82" i="98"/>
  <c r="H82" i="98" s="1"/>
  <c r="L82" i="98" s="1"/>
  <c r="G79" i="98"/>
  <c r="H79" i="98" s="1"/>
  <c r="L79" i="98" s="1"/>
  <c r="G81" i="98"/>
  <c r="H81" i="98" s="1"/>
  <c r="L81" i="98" s="1"/>
  <c r="G63" i="98"/>
  <c r="H63" i="98" s="1"/>
  <c r="L63" i="98" s="1"/>
  <c r="G59" i="98"/>
  <c r="H59" i="98" s="1"/>
  <c r="L59" i="98" s="1"/>
  <c r="G78" i="98"/>
  <c r="H78" i="98" s="1"/>
  <c r="L78" i="98" s="1"/>
  <c r="G72" i="98"/>
  <c r="H72" i="98" s="1"/>
  <c r="L72" i="98" s="1"/>
  <c r="G58" i="98"/>
  <c r="H58" i="98" s="1"/>
  <c r="L58" i="98" s="1"/>
  <c r="G33" i="98"/>
  <c r="H33" i="98" s="1"/>
  <c r="L33" i="98" s="1"/>
  <c r="G45" i="98"/>
  <c r="H45" i="98" s="1"/>
  <c r="L45" i="98" s="1"/>
  <c r="G57" i="98"/>
  <c r="H57" i="98" s="1"/>
  <c r="L57" i="98" s="1"/>
  <c r="G43" i="98"/>
  <c r="H43" i="98" s="1"/>
  <c r="L43" i="98" s="1"/>
  <c r="G42" i="98"/>
  <c r="H42" i="98" s="1"/>
  <c r="L42" i="98" s="1"/>
  <c r="G39" i="98"/>
  <c r="H39" i="98" s="1"/>
  <c r="L39" i="98" s="1"/>
  <c r="G69" i="98"/>
  <c r="H69" i="98" s="1"/>
  <c r="L69" i="98" s="1"/>
  <c r="G60" i="98"/>
  <c r="H60" i="98" s="1"/>
  <c r="L60" i="98" s="1"/>
  <c r="G32" i="98"/>
  <c r="H32" i="98" s="1"/>
  <c r="L32" i="98" s="1"/>
  <c r="G36" i="98"/>
  <c r="H36" i="98" s="1"/>
  <c r="L36" i="98" s="1"/>
  <c r="G24" i="99"/>
  <c r="H24" i="99" s="1"/>
  <c r="L24" i="99" s="1"/>
  <c r="G81" i="99"/>
  <c r="H81" i="99" s="1"/>
  <c r="L81" i="99" s="1"/>
  <c r="G78" i="99"/>
  <c r="H78" i="99" s="1"/>
  <c r="L78" i="99" s="1"/>
  <c r="G72" i="99"/>
  <c r="H72" i="99" s="1"/>
  <c r="L72" i="99" s="1"/>
  <c r="G62" i="99"/>
  <c r="H62" i="99" s="1"/>
  <c r="L62" i="99" s="1"/>
  <c r="G77" i="99"/>
  <c r="H77" i="99" s="1"/>
  <c r="L77" i="99" s="1"/>
  <c r="G63" i="99"/>
  <c r="H63" i="99" s="1"/>
  <c r="L63" i="99" s="1"/>
  <c r="G82" i="99"/>
  <c r="H82" i="99" s="1"/>
  <c r="L82" i="99" s="1"/>
  <c r="G80" i="99"/>
  <c r="H80" i="99" s="1"/>
  <c r="L80" i="99" s="1"/>
  <c r="G60" i="99"/>
  <c r="H60" i="99" s="1"/>
  <c r="L60" i="99" s="1"/>
  <c r="G79" i="99"/>
  <c r="H79" i="99" s="1"/>
  <c r="L79" i="99" s="1"/>
  <c r="G57" i="99"/>
  <c r="H57" i="99" s="1"/>
  <c r="L57" i="99" s="1"/>
  <c r="G32" i="99"/>
  <c r="H32" i="99" s="1"/>
  <c r="L32" i="99" s="1"/>
  <c r="G59" i="99"/>
  <c r="H59" i="99" s="1"/>
  <c r="L59" i="99" s="1"/>
  <c r="G58" i="99"/>
  <c r="H58" i="99" s="1"/>
  <c r="L58" i="99" s="1"/>
  <c r="G39" i="99"/>
  <c r="H39" i="99" s="1"/>
  <c r="L39" i="99" s="1"/>
  <c r="G45" i="99"/>
  <c r="H45" i="99" s="1"/>
  <c r="L45" i="99" s="1"/>
  <c r="G43" i="99"/>
  <c r="H43" i="99" s="1"/>
  <c r="L43" i="99" s="1"/>
  <c r="G42" i="99"/>
  <c r="H42" i="99" s="1"/>
  <c r="L42" i="99" s="1"/>
  <c r="G36" i="99"/>
  <c r="H36" i="99" s="1"/>
  <c r="L36" i="99" s="1"/>
  <c r="G70" i="99"/>
  <c r="H70" i="99" s="1"/>
  <c r="L70" i="99" s="1"/>
  <c r="G69" i="99"/>
  <c r="H69" i="99" s="1"/>
  <c r="L69" i="99" s="1"/>
  <c r="G33" i="99"/>
  <c r="H33" i="99" s="1"/>
  <c r="L33" i="99" s="1"/>
  <c r="C22" i="85"/>
  <c r="C21" i="85"/>
  <c r="C20" i="85"/>
  <c r="C19" i="85"/>
  <c r="C18" i="85"/>
  <c r="C17" i="85"/>
  <c r="C22" i="87"/>
  <c r="C19" i="87"/>
  <c r="C20" i="87"/>
  <c r="C17" i="87"/>
  <c r="C21" i="87"/>
  <c r="C18" i="87"/>
  <c r="C18" i="89"/>
  <c r="C17" i="89"/>
  <c r="C21" i="89"/>
  <c r="C22" i="89"/>
  <c r="C19" i="89"/>
  <c r="C20" i="89"/>
  <c r="C22" i="91"/>
  <c r="C21" i="91"/>
  <c r="C20" i="91"/>
  <c r="C18" i="91"/>
  <c r="C19" i="91"/>
  <c r="C17" i="91"/>
  <c r="C20" i="95"/>
  <c r="C19" i="95"/>
  <c r="C18" i="95"/>
  <c r="C22" i="95"/>
  <c r="C21" i="95"/>
  <c r="C17" i="95"/>
  <c r="C21" i="99"/>
  <c r="C20" i="99"/>
  <c r="C19" i="99"/>
  <c r="C22" i="99"/>
  <c r="C18" i="99"/>
  <c r="C17" i="99"/>
  <c r="G21" i="83"/>
  <c r="H21" i="83" s="1"/>
  <c r="L21" i="83" s="1"/>
  <c r="G20" i="83"/>
  <c r="H20" i="83" s="1"/>
  <c r="L20" i="83" s="1"/>
  <c r="G19" i="83"/>
  <c r="H19" i="83" s="1"/>
  <c r="L19" i="83" s="1"/>
  <c r="G18" i="83"/>
  <c r="G22" i="83"/>
  <c r="H22" i="83" s="1"/>
  <c r="L22" i="83" s="1"/>
  <c r="G17" i="83"/>
  <c r="H17" i="83" s="1"/>
  <c r="L17" i="83" s="1"/>
  <c r="G22" i="86"/>
  <c r="H22" i="86" s="1"/>
  <c r="L22" i="86" s="1"/>
  <c r="G21" i="86"/>
  <c r="H21" i="86" s="1"/>
  <c r="L21" i="86" s="1"/>
  <c r="G20" i="86"/>
  <c r="H20" i="86" s="1"/>
  <c r="L20" i="86" s="1"/>
  <c r="G19" i="86"/>
  <c r="H19" i="86" s="1"/>
  <c r="L19" i="86" s="1"/>
  <c r="G18" i="86"/>
  <c r="G17" i="86"/>
  <c r="H17" i="86" s="1"/>
  <c r="L17" i="86" s="1"/>
  <c r="G22" i="88"/>
  <c r="H22" i="88" s="1"/>
  <c r="L22" i="88" s="1"/>
  <c r="G21" i="88"/>
  <c r="H21" i="88" s="1"/>
  <c r="L21" i="88" s="1"/>
  <c r="G20" i="88"/>
  <c r="H20" i="88" s="1"/>
  <c r="L20" i="88" s="1"/>
  <c r="G19" i="88"/>
  <c r="H19" i="88" s="1"/>
  <c r="L19" i="88" s="1"/>
  <c r="G18" i="88"/>
  <c r="G17" i="88"/>
  <c r="H17" i="88" s="1"/>
  <c r="L17" i="88" s="1"/>
  <c r="G22" i="90"/>
  <c r="H22" i="90" s="1"/>
  <c r="L22" i="90" s="1"/>
  <c r="G21" i="90"/>
  <c r="H21" i="90" s="1"/>
  <c r="L21" i="90" s="1"/>
  <c r="G20" i="90"/>
  <c r="H20" i="90" s="1"/>
  <c r="L20" i="90" s="1"/>
  <c r="G19" i="90"/>
  <c r="H19" i="90" s="1"/>
  <c r="L19" i="90" s="1"/>
  <c r="G18" i="90"/>
  <c r="G17" i="90"/>
  <c r="H17" i="90" s="1"/>
  <c r="L17" i="90" s="1"/>
  <c r="G21" i="92"/>
  <c r="H21" i="92" s="1"/>
  <c r="L21" i="92" s="1"/>
  <c r="G22" i="92"/>
  <c r="H22" i="92" s="1"/>
  <c r="L22" i="92" s="1"/>
  <c r="G19" i="92"/>
  <c r="H19" i="92" s="1"/>
  <c r="L19" i="92" s="1"/>
  <c r="G20" i="92"/>
  <c r="H20" i="92" s="1"/>
  <c r="L20" i="92" s="1"/>
  <c r="G18" i="92"/>
  <c r="G17" i="92"/>
  <c r="H17" i="92" s="1"/>
  <c r="L17" i="92" s="1"/>
  <c r="G22" i="94"/>
  <c r="H22" i="94" s="1"/>
  <c r="L22" i="94" s="1"/>
  <c r="G18" i="94"/>
  <c r="G21" i="94"/>
  <c r="H21" i="94" s="1"/>
  <c r="L21" i="94" s="1"/>
  <c r="G19" i="94"/>
  <c r="H19" i="94" s="1"/>
  <c r="L19" i="94" s="1"/>
  <c r="G17" i="94"/>
  <c r="H17" i="94" s="1"/>
  <c r="L17" i="94" s="1"/>
  <c r="G20" i="94"/>
  <c r="H20" i="94" s="1"/>
  <c r="L20" i="94" s="1"/>
  <c r="G22" i="95"/>
  <c r="H22" i="95" s="1"/>
  <c r="L22" i="95" s="1"/>
  <c r="G21" i="95"/>
  <c r="H21" i="95" s="1"/>
  <c r="L21" i="95" s="1"/>
  <c r="G20" i="95"/>
  <c r="H20" i="95" s="1"/>
  <c r="L20" i="95" s="1"/>
  <c r="G19" i="95"/>
  <c r="H19" i="95" s="1"/>
  <c r="L19" i="95" s="1"/>
  <c r="G18" i="95"/>
  <c r="G17" i="95"/>
  <c r="H17" i="95" s="1"/>
  <c r="L17" i="95" s="1"/>
  <c r="G21" i="97"/>
  <c r="H21" i="97" s="1"/>
  <c r="L21" i="97" s="1"/>
  <c r="G20" i="97"/>
  <c r="H20" i="97" s="1"/>
  <c r="L20" i="97" s="1"/>
  <c r="G19" i="97"/>
  <c r="H19" i="97" s="1"/>
  <c r="L19" i="97" s="1"/>
  <c r="G17" i="97"/>
  <c r="H17" i="97" s="1"/>
  <c r="L17" i="97" s="1"/>
  <c r="G18" i="97"/>
  <c r="G22" i="97"/>
  <c r="H22" i="97" s="1"/>
  <c r="L22" i="97" s="1"/>
  <c r="G20" i="98"/>
  <c r="H20" i="98" s="1"/>
  <c r="L20" i="98" s="1"/>
  <c r="G19" i="98"/>
  <c r="H19" i="98" s="1"/>
  <c r="L19" i="98" s="1"/>
  <c r="G18" i="98"/>
  <c r="G22" i="98"/>
  <c r="H22" i="98" s="1"/>
  <c r="L22" i="98" s="1"/>
  <c r="G21" i="98"/>
  <c r="H21" i="98" s="1"/>
  <c r="L21" i="98" s="1"/>
  <c r="G17" i="98"/>
  <c r="H17" i="98" s="1"/>
  <c r="L17" i="98" s="1"/>
  <c r="G18" i="99"/>
  <c r="G22" i="99"/>
  <c r="H22" i="99" s="1"/>
  <c r="L22" i="99" s="1"/>
  <c r="G20" i="99"/>
  <c r="H20" i="99" s="1"/>
  <c r="L20" i="99" s="1"/>
  <c r="G21" i="99"/>
  <c r="H21" i="99" s="1"/>
  <c r="L21" i="99" s="1"/>
  <c r="G19" i="99"/>
  <c r="H19" i="99" s="1"/>
  <c r="L19" i="99" s="1"/>
  <c r="G17" i="99"/>
  <c r="H17" i="99" s="1"/>
  <c r="L17" i="99" s="1"/>
  <c r="C21" i="83"/>
  <c r="C20" i="83"/>
  <c r="C19" i="83"/>
  <c r="C22" i="83"/>
  <c r="C18" i="83"/>
  <c r="C17" i="83"/>
  <c r="C22" i="86"/>
  <c r="C21" i="86"/>
  <c r="C20" i="86"/>
  <c r="C17" i="86"/>
  <c r="C18" i="86"/>
  <c r="C19" i="86"/>
  <c r="C21" i="88"/>
  <c r="C18" i="88"/>
  <c r="C22" i="88"/>
  <c r="C19" i="88"/>
  <c r="C20" i="88"/>
  <c r="C17" i="88"/>
  <c r="C22" i="90"/>
  <c r="C21" i="90"/>
  <c r="C20" i="90"/>
  <c r="C19" i="90"/>
  <c r="C18" i="90"/>
  <c r="C17" i="90"/>
  <c r="C22" i="92"/>
  <c r="C18" i="92"/>
  <c r="C21" i="92"/>
  <c r="C20" i="92"/>
  <c r="C19" i="92"/>
  <c r="C17" i="92"/>
  <c r="C20" i="94"/>
  <c r="C19" i="94"/>
  <c r="C21" i="94"/>
  <c r="C22" i="94"/>
  <c r="C18" i="94"/>
  <c r="C17" i="94"/>
  <c r="C21" i="96"/>
  <c r="C20" i="96"/>
  <c r="C17" i="96"/>
  <c r="C22" i="96"/>
  <c r="C19" i="96"/>
  <c r="C18" i="96"/>
  <c r="C18" i="97"/>
  <c r="C17" i="97"/>
  <c r="C22" i="97"/>
  <c r="C20" i="97"/>
  <c r="C19" i="97"/>
  <c r="C21" i="97"/>
  <c r="C20" i="98"/>
  <c r="C19" i="98"/>
  <c r="C18" i="98"/>
  <c r="C22" i="98"/>
  <c r="C17" i="98"/>
  <c r="C21" i="98"/>
  <c r="G22" i="82"/>
  <c r="H22" i="82" s="1"/>
  <c r="L22" i="82" s="1"/>
  <c r="G19" i="82"/>
  <c r="H19" i="82" s="1"/>
  <c r="L19" i="82" s="1"/>
  <c r="G17" i="82"/>
  <c r="H17" i="82" s="1"/>
  <c r="L17" i="82" s="1"/>
  <c r="G20" i="82"/>
  <c r="H20" i="82" s="1"/>
  <c r="L20" i="82" s="1"/>
  <c r="G21" i="82"/>
  <c r="H21" i="82" s="1"/>
  <c r="L21" i="82" s="1"/>
  <c r="G18" i="82"/>
  <c r="G22" i="85"/>
  <c r="H22" i="85" s="1"/>
  <c r="L22" i="85" s="1"/>
  <c r="G19" i="85"/>
  <c r="H19" i="85" s="1"/>
  <c r="L19" i="85" s="1"/>
  <c r="G17" i="85"/>
  <c r="H17" i="85" s="1"/>
  <c r="L17" i="85" s="1"/>
  <c r="G20" i="85"/>
  <c r="H20" i="85" s="1"/>
  <c r="L20" i="85" s="1"/>
  <c r="G21" i="85"/>
  <c r="H21" i="85" s="1"/>
  <c r="L21" i="85" s="1"/>
  <c r="G18" i="85"/>
  <c r="G22" i="87"/>
  <c r="H22" i="87" s="1"/>
  <c r="L22" i="87" s="1"/>
  <c r="G21" i="87"/>
  <c r="H21" i="87" s="1"/>
  <c r="L21" i="87" s="1"/>
  <c r="G20" i="87"/>
  <c r="H20" i="87" s="1"/>
  <c r="L20" i="87" s="1"/>
  <c r="G19" i="87"/>
  <c r="H19" i="87" s="1"/>
  <c r="L19" i="87" s="1"/>
  <c r="G18" i="87"/>
  <c r="G17" i="87"/>
  <c r="H17" i="87" s="1"/>
  <c r="L17" i="87" s="1"/>
  <c r="G18" i="89"/>
  <c r="G22" i="89"/>
  <c r="H22" i="89" s="1"/>
  <c r="L22" i="89" s="1"/>
  <c r="G21" i="89"/>
  <c r="H21" i="89" s="1"/>
  <c r="L21" i="89" s="1"/>
  <c r="G20" i="89"/>
  <c r="H20" i="89" s="1"/>
  <c r="L20" i="89" s="1"/>
  <c r="G19" i="89"/>
  <c r="H19" i="89" s="1"/>
  <c r="L19" i="89" s="1"/>
  <c r="G17" i="89"/>
  <c r="H17" i="89" s="1"/>
  <c r="L17" i="89" s="1"/>
  <c r="G22" i="91"/>
  <c r="H22" i="91" s="1"/>
  <c r="L22" i="91" s="1"/>
  <c r="G21" i="91"/>
  <c r="H21" i="91" s="1"/>
  <c r="L21" i="91" s="1"/>
  <c r="G20" i="91"/>
  <c r="H20" i="91" s="1"/>
  <c r="L20" i="91" s="1"/>
  <c r="G19" i="91"/>
  <c r="H19" i="91" s="1"/>
  <c r="L19" i="91" s="1"/>
  <c r="G18" i="91"/>
  <c r="G17" i="91"/>
  <c r="H17" i="91" s="1"/>
  <c r="L17" i="91" s="1"/>
  <c r="G22" i="96"/>
  <c r="H22" i="96" s="1"/>
  <c r="L22" i="96" s="1"/>
  <c r="G19" i="96"/>
  <c r="H19" i="96" s="1"/>
  <c r="L19" i="96" s="1"/>
  <c r="G18" i="96"/>
  <c r="G17" i="96"/>
  <c r="H17" i="96" s="1"/>
  <c r="L17" i="96" s="1"/>
  <c r="G21" i="96"/>
  <c r="H21" i="96" s="1"/>
  <c r="L21" i="96" s="1"/>
  <c r="G20" i="96"/>
  <c r="H20" i="96" s="1"/>
  <c r="L20" i="96" s="1"/>
  <c r="C27" i="83"/>
  <c r="C31" i="83"/>
  <c r="C39" i="83"/>
  <c r="C82" i="83"/>
  <c r="C78" i="83"/>
  <c r="C26" i="83"/>
  <c r="C30" i="83"/>
  <c r="C36" i="83"/>
  <c r="C81" i="83"/>
  <c r="C77" i="83"/>
  <c r="C33" i="83"/>
  <c r="C45" i="83"/>
  <c r="C80" i="83"/>
  <c r="C43" i="83"/>
  <c r="C79" i="83"/>
  <c r="C67" i="83"/>
  <c r="C63" i="83"/>
  <c r="C32" i="83"/>
  <c r="C72" i="83"/>
  <c r="C66" i="83"/>
  <c r="C62" i="83"/>
  <c r="C70" i="83"/>
  <c r="C65" i="83"/>
  <c r="C60" i="83"/>
  <c r="C69" i="83"/>
  <c r="C64" i="83"/>
  <c r="C59" i="83"/>
  <c r="C58" i="83"/>
  <c r="C49" i="83"/>
  <c r="C41" i="83"/>
  <c r="C57" i="83"/>
  <c r="C54" i="83"/>
  <c r="C48" i="83"/>
  <c r="C56" i="83"/>
  <c r="C52" i="83"/>
  <c r="C51" i="83"/>
  <c r="C35" i="83"/>
  <c r="C29" i="83"/>
  <c r="C27" i="87"/>
  <c r="C31" i="87"/>
  <c r="C39" i="87"/>
  <c r="C82" i="87"/>
  <c r="C78" i="87"/>
  <c r="C26" i="87"/>
  <c r="C30" i="87"/>
  <c r="C36" i="87"/>
  <c r="C81" i="87"/>
  <c r="C77" i="87"/>
  <c r="C33" i="87"/>
  <c r="C45" i="87"/>
  <c r="C80" i="87"/>
  <c r="C67" i="87"/>
  <c r="C63" i="87"/>
  <c r="C72" i="87"/>
  <c r="C66" i="87"/>
  <c r="C62" i="87"/>
  <c r="C43" i="87"/>
  <c r="C79" i="87"/>
  <c r="C70" i="87"/>
  <c r="C65" i="87"/>
  <c r="C60" i="87"/>
  <c r="C32" i="87"/>
  <c r="C69" i="87"/>
  <c r="C64" i="87"/>
  <c r="C59" i="87"/>
  <c r="C58" i="87"/>
  <c r="C49" i="87"/>
  <c r="C41" i="87"/>
  <c r="C57" i="87"/>
  <c r="C54" i="87"/>
  <c r="C48" i="87"/>
  <c r="C56" i="87"/>
  <c r="C52" i="87"/>
  <c r="C51" i="87"/>
  <c r="C29" i="87"/>
  <c r="C35" i="87"/>
  <c r="C27" i="90"/>
  <c r="C33" i="90"/>
  <c r="C45" i="90"/>
  <c r="C80" i="90"/>
  <c r="C26" i="90"/>
  <c r="C32" i="90"/>
  <c r="C43" i="90"/>
  <c r="C79" i="90"/>
  <c r="C31" i="90"/>
  <c r="C39" i="90"/>
  <c r="C82" i="90"/>
  <c r="C78" i="90"/>
  <c r="C69" i="90"/>
  <c r="C65" i="90"/>
  <c r="C64" i="90"/>
  <c r="C36" i="90"/>
  <c r="C81" i="90"/>
  <c r="C72" i="90"/>
  <c r="C67" i="90"/>
  <c r="C63" i="90"/>
  <c r="C60" i="90"/>
  <c r="C30" i="90"/>
  <c r="C77" i="90"/>
  <c r="C70" i="90"/>
  <c r="C66" i="90"/>
  <c r="C62" i="90"/>
  <c r="C59" i="90"/>
  <c r="C56" i="90"/>
  <c r="C54" i="90"/>
  <c r="C48" i="90"/>
  <c r="C52" i="90"/>
  <c r="C58" i="90"/>
  <c r="C51" i="90"/>
  <c r="C35" i="90"/>
  <c r="C29" i="90"/>
  <c r="C49" i="90"/>
  <c r="C57" i="90"/>
  <c r="C41" i="90"/>
  <c r="C27" i="92"/>
  <c r="C33" i="92"/>
  <c r="C45" i="92"/>
  <c r="C80" i="92"/>
  <c r="C26" i="92"/>
  <c r="C32" i="92"/>
  <c r="C43" i="92"/>
  <c r="C79" i="92"/>
  <c r="C31" i="92"/>
  <c r="C39" i="92"/>
  <c r="C82" i="92"/>
  <c r="C78" i="92"/>
  <c r="C30" i="92"/>
  <c r="C72" i="92"/>
  <c r="C65" i="92"/>
  <c r="C81" i="92"/>
  <c r="C70" i="92"/>
  <c r="C64" i="92"/>
  <c r="C77" i="92"/>
  <c r="C69" i="92"/>
  <c r="C67" i="92"/>
  <c r="C63" i="92"/>
  <c r="C36" i="92"/>
  <c r="C66" i="92"/>
  <c r="C62" i="92"/>
  <c r="C56" i="92"/>
  <c r="C51" i="92"/>
  <c r="C35" i="92"/>
  <c r="C60" i="92"/>
  <c r="C49" i="92"/>
  <c r="C41" i="92"/>
  <c r="C59" i="92"/>
  <c r="C58" i="92"/>
  <c r="C54" i="92"/>
  <c r="C48" i="92"/>
  <c r="C57" i="92"/>
  <c r="C29" i="92"/>
  <c r="C52" i="92"/>
  <c r="C27" i="94"/>
  <c r="C33" i="94"/>
  <c r="C45" i="94"/>
  <c r="C80" i="94"/>
  <c r="C26" i="94"/>
  <c r="C32" i="94"/>
  <c r="C43" i="94"/>
  <c r="C79" i="94"/>
  <c r="C31" i="94"/>
  <c r="C39" i="94"/>
  <c r="C82" i="94"/>
  <c r="C78" i="94"/>
  <c r="C36" i="94"/>
  <c r="C81" i="94"/>
  <c r="C69" i="94"/>
  <c r="C65" i="94"/>
  <c r="C30" i="94"/>
  <c r="C77" i="94"/>
  <c r="C64" i="94"/>
  <c r="C72" i="94"/>
  <c r="C67" i="94"/>
  <c r="C63" i="94"/>
  <c r="C70" i="94"/>
  <c r="C66" i="94"/>
  <c r="C62" i="94"/>
  <c r="C56" i="94"/>
  <c r="C54" i="94"/>
  <c r="C48" i="94"/>
  <c r="C60" i="94"/>
  <c r="C52" i="94"/>
  <c r="C59" i="94"/>
  <c r="C58" i="94"/>
  <c r="C51" i="94"/>
  <c r="C35" i="94"/>
  <c r="C41" i="94"/>
  <c r="C29" i="94"/>
  <c r="C57" i="94"/>
  <c r="C49" i="94"/>
  <c r="C27" i="95"/>
  <c r="C33" i="95"/>
  <c r="C45" i="95"/>
  <c r="C80" i="95"/>
  <c r="C26" i="95"/>
  <c r="C32" i="95"/>
  <c r="C43" i="95"/>
  <c r="C79" i="95"/>
  <c r="C31" i="95"/>
  <c r="C39" i="95"/>
  <c r="C82" i="95"/>
  <c r="C78" i="95"/>
  <c r="C77" i="95"/>
  <c r="C72" i="95"/>
  <c r="C65" i="95"/>
  <c r="C36" i="95"/>
  <c r="C70" i="95"/>
  <c r="C64" i="95"/>
  <c r="C30" i="95"/>
  <c r="C69" i="95"/>
  <c r="C67" i="95"/>
  <c r="C63" i="95"/>
  <c r="C81" i="95"/>
  <c r="C66" i="95"/>
  <c r="C62" i="95"/>
  <c r="C56" i="95"/>
  <c r="C51" i="95"/>
  <c r="C35" i="95"/>
  <c r="C60" i="95"/>
  <c r="C49" i="95"/>
  <c r="C41" i="95"/>
  <c r="C59" i="95"/>
  <c r="C58" i="95"/>
  <c r="C54" i="95"/>
  <c r="C48" i="95"/>
  <c r="C57" i="95"/>
  <c r="C52" i="95"/>
  <c r="C29" i="95"/>
  <c r="C27" i="97"/>
  <c r="C31" i="97"/>
  <c r="C39" i="97"/>
  <c r="C82" i="97"/>
  <c r="C78" i="97"/>
  <c r="C26" i="97"/>
  <c r="C30" i="97"/>
  <c r="C36" i="97"/>
  <c r="C81" i="97"/>
  <c r="C77" i="97"/>
  <c r="C33" i="97"/>
  <c r="C45" i="97"/>
  <c r="C80" i="97"/>
  <c r="C32" i="97"/>
  <c r="C70" i="97"/>
  <c r="C67" i="97"/>
  <c r="C63" i="97"/>
  <c r="C79" i="97"/>
  <c r="C69" i="97"/>
  <c r="C66" i="97"/>
  <c r="C62" i="97"/>
  <c r="C65" i="97"/>
  <c r="C43" i="97"/>
  <c r="C72" i="97"/>
  <c r="C64" i="97"/>
  <c r="C58" i="97"/>
  <c r="C52" i="97"/>
  <c r="C60" i="97"/>
  <c r="C57" i="97"/>
  <c r="C51" i="97"/>
  <c r="C35" i="97"/>
  <c r="C59" i="97"/>
  <c r="C56" i="97"/>
  <c r="C49" i="97"/>
  <c r="C41" i="97"/>
  <c r="C54" i="97"/>
  <c r="C48" i="97"/>
  <c r="C29" i="97"/>
  <c r="C27" i="98"/>
  <c r="C33" i="98"/>
  <c r="C45" i="98"/>
  <c r="C80" i="98"/>
  <c r="C26" i="98"/>
  <c r="C32" i="98"/>
  <c r="C43" i="98"/>
  <c r="C79" i="98"/>
  <c r="C31" i="98"/>
  <c r="C39" i="98"/>
  <c r="C82" i="98"/>
  <c r="C78" i="98"/>
  <c r="C30" i="98"/>
  <c r="C72" i="98"/>
  <c r="C65" i="98"/>
  <c r="C81" i="98"/>
  <c r="C70" i="98"/>
  <c r="C64" i="98"/>
  <c r="C77" i="98"/>
  <c r="C69" i="98"/>
  <c r="C67" i="98"/>
  <c r="C63" i="98"/>
  <c r="C60" i="98"/>
  <c r="C36" i="98"/>
  <c r="C66" i="98"/>
  <c r="C62" i="98"/>
  <c r="C59" i="98"/>
  <c r="C56" i="98"/>
  <c r="C51" i="98"/>
  <c r="C35" i="98"/>
  <c r="C49" i="98"/>
  <c r="C41" i="98"/>
  <c r="C58" i="98"/>
  <c r="C54" i="98"/>
  <c r="C48" i="98"/>
  <c r="C29" i="98"/>
  <c r="C52" i="98"/>
  <c r="C57" i="98"/>
  <c r="C27" i="99"/>
  <c r="C31" i="99"/>
  <c r="C39" i="99"/>
  <c r="C82" i="99"/>
  <c r="C78" i="99"/>
  <c r="C26" i="99"/>
  <c r="C30" i="99"/>
  <c r="C36" i="99"/>
  <c r="C81" i="99"/>
  <c r="C77" i="99"/>
  <c r="C33" i="99"/>
  <c r="C45" i="99"/>
  <c r="C80" i="99"/>
  <c r="C67" i="99"/>
  <c r="C63" i="99"/>
  <c r="C72" i="99"/>
  <c r="C66" i="99"/>
  <c r="C62" i="99"/>
  <c r="C43" i="99"/>
  <c r="C79" i="99"/>
  <c r="C70" i="99"/>
  <c r="C65" i="99"/>
  <c r="C32" i="99"/>
  <c r="C69" i="99"/>
  <c r="C64" i="99"/>
  <c r="C58" i="99"/>
  <c r="C49" i="99"/>
  <c r="C41" i="99"/>
  <c r="C60" i="99"/>
  <c r="C57" i="99"/>
  <c r="C54" i="99"/>
  <c r="C48" i="99"/>
  <c r="C59" i="99"/>
  <c r="C56" i="99"/>
  <c r="C52" i="99"/>
  <c r="C35" i="99"/>
  <c r="C29" i="99"/>
  <c r="C51" i="99"/>
  <c r="C27" i="85"/>
  <c r="C31" i="85"/>
  <c r="C39" i="85"/>
  <c r="C82" i="85"/>
  <c r="C78" i="85"/>
  <c r="C26" i="85"/>
  <c r="C30" i="85"/>
  <c r="C36" i="85"/>
  <c r="C81" i="85"/>
  <c r="C77" i="85"/>
  <c r="C33" i="85"/>
  <c r="C45" i="85"/>
  <c r="C80" i="85"/>
  <c r="C70" i="85"/>
  <c r="C67" i="85"/>
  <c r="C63" i="85"/>
  <c r="C43" i="85"/>
  <c r="C69" i="85"/>
  <c r="C66" i="85"/>
  <c r="C62" i="85"/>
  <c r="C32" i="85"/>
  <c r="C65" i="85"/>
  <c r="C60" i="85"/>
  <c r="C79" i="85"/>
  <c r="C72" i="85"/>
  <c r="C64" i="85"/>
  <c r="C59" i="85"/>
  <c r="C58" i="85"/>
  <c r="C52" i="85"/>
  <c r="C57" i="85"/>
  <c r="C51" i="85"/>
  <c r="C35" i="85"/>
  <c r="C56" i="85"/>
  <c r="C49" i="85"/>
  <c r="C41" i="85"/>
  <c r="C29" i="85"/>
  <c r="C54" i="85"/>
  <c r="C48" i="85"/>
  <c r="C27" i="88"/>
  <c r="C33" i="88"/>
  <c r="C45" i="88"/>
  <c r="C80" i="88"/>
  <c r="C26" i="88"/>
  <c r="C32" i="88"/>
  <c r="C43" i="88"/>
  <c r="C79" i="88"/>
  <c r="C31" i="88"/>
  <c r="C39" i="88"/>
  <c r="C82" i="88"/>
  <c r="C78" i="88"/>
  <c r="C77" i="88"/>
  <c r="C72" i="88"/>
  <c r="C65" i="88"/>
  <c r="C36" i="88"/>
  <c r="C70" i="88"/>
  <c r="C64" i="88"/>
  <c r="C30" i="88"/>
  <c r="C69" i="88"/>
  <c r="C67" i="88"/>
  <c r="C63" i="88"/>
  <c r="C60" i="88"/>
  <c r="C81" i="88"/>
  <c r="C66" i="88"/>
  <c r="C62" i="88"/>
  <c r="C59" i="88"/>
  <c r="C56" i="88"/>
  <c r="C51" i="88"/>
  <c r="C35" i="88"/>
  <c r="C49" i="88"/>
  <c r="C41" i="88"/>
  <c r="C58" i="88"/>
  <c r="C54" i="88"/>
  <c r="C48" i="88"/>
  <c r="C57" i="88"/>
  <c r="C52" i="88"/>
  <c r="C29" i="88"/>
  <c r="C27" i="89"/>
  <c r="C31" i="89"/>
  <c r="C39" i="89"/>
  <c r="C82" i="89"/>
  <c r="C78" i="89"/>
  <c r="C26" i="89"/>
  <c r="C30" i="89"/>
  <c r="C36" i="89"/>
  <c r="C81" i="89"/>
  <c r="C77" i="89"/>
  <c r="C33" i="89"/>
  <c r="C45" i="89"/>
  <c r="C80" i="89"/>
  <c r="C32" i="89"/>
  <c r="C70" i="89"/>
  <c r="C67" i="89"/>
  <c r="C63" i="89"/>
  <c r="C79" i="89"/>
  <c r="C69" i="89"/>
  <c r="C66" i="89"/>
  <c r="C62" i="89"/>
  <c r="C65" i="89"/>
  <c r="C60" i="89"/>
  <c r="C43" i="89"/>
  <c r="C72" i="89"/>
  <c r="C64" i="89"/>
  <c r="C59" i="89"/>
  <c r="C58" i="89"/>
  <c r="C52" i="89"/>
  <c r="C57" i="89"/>
  <c r="C51" i="89"/>
  <c r="C35" i="89"/>
  <c r="C56" i="89"/>
  <c r="C49" i="89"/>
  <c r="C41" i="89"/>
  <c r="C48" i="89"/>
  <c r="C54" i="89"/>
  <c r="C29" i="89"/>
  <c r="C27" i="91"/>
  <c r="C31" i="91"/>
  <c r="C39" i="91"/>
  <c r="C82" i="91"/>
  <c r="C78" i="91"/>
  <c r="C26" i="91"/>
  <c r="C30" i="91"/>
  <c r="C36" i="91"/>
  <c r="C81" i="91"/>
  <c r="C77" i="91"/>
  <c r="C33" i="91"/>
  <c r="C45" i="91"/>
  <c r="C80" i="91"/>
  <c r="C43" i="91"/>
  <c r="C79" i="91"/>
  <c r="C67" i="91"/>
  <c r="C63" i="91"/>
  <c r="C32" i="91"/>
  <c r="C72" i="91"/>
  <c r="C66" i="91"/>
  <c r="C62" i="91"/>
  <c r="C70" i="91"/>
  <c r="C65" i="91"/>
  <c r="C60" i="91"/>
  <c r="C69" i="91"/>
  <c r="C64" i="91"/>
  <c r="C59" i="91"/>
  <c r="C58" i="91"/>
  <c r="C49" i="91"/>
  <c r="C41" i="91"/>
  <c r="C57" i="91"/>
  <c r="C54" i="91"/>
  <c r="C48" i="91"/>
  <c r="C56" i="91"/>
  <c r="C52" i="91"/>
  <c r="C35" i="91"/>
  <c r="C29" i="91"/>
  <c r="C51" i="91"/>
  <c r="C27" i="96"/>
  <c r="C33" i="96"/>
  <c r="C45" i="96"/>
  <c r="C80" i="96"/>
  <c r="C26" i="96"/>
  <c r="C32" i="96"/>
  <c r="C43" i="96"/>
  <c r="C79" i="96"/>
  <c r="C31" i="96"/>
  <c r="C39" i="96"/>
  <c r="C82" i="96"/>
  <c r="C78" i="96"/>
  <c r="C69" i="96"/>
  <c r="C65" i="96"/>
  <c r="C64" i="96"/>
  <c r="C36" i="96"/>
  <c r="C81" i="96"/>
  <c r="C72" i="96"/>
  <c r="C67" i="96"/>
  <c r="C63" i="96"/>
  <c r="C30" i="96"/>
  <c r="C77" i="96"/>
  <c r="C70" i="96"/>
  <c r="C66" i="96"/>
  <c r="C62" i="96"/>
  <c r="C56" i="96"/>
  <c r="C54" i="96"/>
  <c r="C48" i="96"/>
  <c r="C60" i="96"/>
  <c r="C52" i="96"/>
  <c r="C59" i="96"/>
  <c r="C58" i="96"/>
  <c r="C51" i="96"/>
  <c r="C35" i="96"/>
  <c r="C29" i="96"/>
  <c r="C41" i="96"/>
  <c r="C57" i="96"/>
  <c r="C49" i="96"/>
  <c r="C27" i="86"/>
  <c r="C33" i="86"/>
  <c r="C45" i="86"/>
  <c r="C80" i="86"/>
  <c r="C26" i="86"/>
  <c r="C32" i="86"/>
  <c r="C43" i="86"/>
  <c r="C79" i="86"/>
  <c r="C31" i="86"/>
  <c r="C39" i="86"/>
  <c r="C82" i="86"/>
  <c r="C78" i="86"/>
  <c r="C36" i="86"/>
  <c r="C81" i="86"/>
  <c r="C69" i="86"/>
  <c r="C65" i="86"/>
  <c r="C30" i="86"/>
  <c r="C77" i="86"/>
  <c r="C64" i="86"/>
  <c r="C72" i="86"/>
  <c r="C67" i="86"/>
  <c r="C63" i="86"/>
  <c r="C60" i="86"/>
  <c r="C70" i="86"/>
  <c r="C66" i="86"/>
  <c r="C62" i="86"/>
  <c r="C59" i="86"/>
  <c r="C56" i="86"/>
  <c r="C54" i="86"/>
  <c r="C48" i="86"/>
  <c r="C29" i="86"/>
  <c r="C52" i="86"/>
  <c r="C58" i="86"/>
  <c r="C51" i="86"/>
  <c r="C35" i="86"/>
  <c r="C49" i="86"/>
  <c r="C57" i="86"/>
  <c r="C41" i="86"/>
  <c r="G74" i="82"/>
  <c r="G14" i="19" s="1"/>
  <c r="G74" i="83"/>
  <c r="G74" i="85"/>
  <c r="G74" i="86"/>
  <c r="G74" i="87"/>
  <c r="G74" i="88"/>
  <c r="G74" i="89"/>
  <c r="G21" i="19" s="1"/>
  <c r="G74" i="90"/>
  <c r="G74" i="91"/>
  <c r="G74" i="92"/>
  <c r="G25" i="19" s="1"/>
  <c r="G74" i="94"/>
  <c r="G74" i="95"/>
  <c r="G74" i="96"/>
  <c r="G74" i="97"/>
  <c r="G74" i="98"/>
  <c r="G74" i="99"/>
  <c r="G51" i="82"/>
  <c r="H51" i="82" s="1"/>
  <c r="L51" i="82" s="1"/>
  <c r="G49" i="82"/>
  <c r="H49" i="82" s="1"/>
  <c r="L49" i="82" s="1"/>
  <c r="G35" i="82"/>
  <c r="H35" i="82" s="1"/>
  <c r="L35" i="82" s="1"/>
  <c r="G48" i="82"/>
  <c r="H48" i="82" s="1"/>
  <c r="L48" i="82" s="1"/>
  <c r="G41" i="82"/>
  <c r="G56" i="82"/>
  <c r="H56" i="82" s="1"/>
  <c r="L56" i="82" s="1"/>
  <c r="G54" i="82"/>
  <c r="H54" i="82" s="1"/>
  <c r="L54" i="82" s="1"/>
  <c r="G52" i="82"/>
  <c r="H52" i="82" s="1"/>
  <c r="L52" i="82" s="1"/>
  <c r="G29" i="82"/>
  <c r="G56" i="83"/>
  <c r="H56" i="83" s="1"/>
  <c r="L56" i="83" s="1"/>
  <c r="G54" i="83"/>
  <c r="H54" i="83" s="1"/>
  <c r="L54" i="83" s="1"/>
  <c r="G35" i="83"/>
  <c r="H35" i="83" s="1"/>
  <c r="L35" i="83" s="1"/>
  <c r="G52" i="83"/>
  <c r="H52" i="83" s="1"/>
  <c r="L52" i="83" s="1"/>
  <c r="G51" i="83"/>
  <c r="H51" i="83" s="1"/>
  <c r="L51" i="83" s="1"/>
  <c r="G41" i="83"/>
  <c r="G29" i="83"/>
  <c r="G49" i="83"/>
  <c r="H49" i="83" s="1"/>
  <c r="L49" i="83" s="1"/>
  <c r="G48" i="83"/>
  <c r="H48" i="83" s="1"/>
  <c r="L48" i="83" s="1"/>
  <c r="G56" i="85"/>
  <c r="H56" i="85" s="1"/>
  <c r="L56" i="85" s="1"/>
  <c r="G54" i="85"/>
  <c r="H54" i="85" s="1"/>
  <c r="L54" i="85" s="1"/>
  <c r="G52" i="85"/>
  <c r="H52" i="85" s="1"/>
  <c r="L52" i="85" s="1"/>
  <c r="G51" i="85"/>
  <c r="H51" i="85" s="1"/>
  <c r="L51" i="85" s="1"/>
  <c r="G49" i="85"/>
  <c r="H49" i="85" s="1"/>
  <c r="L49" i="85" s="1"/>
  <c r="G48" i="85"/>
  <c r="H48" i="85" s="1"/>
  <c r="L48" i="85" s="1"/>
  <c r="G41" i="85"/>
  <c r="G35" i="85"/>
  <c r="H35" i="85" s="1"/>
  <c r="L35" i="85" s="1"/>
  <c r="G29" i="85"/>
  <c r="G49" i="86"/>
  <c r="H49" i="86" s="1"/>
  <c r="L49" i="86" s="1"/>
  <c r="G48" i="86"/>
  <c r="H48" i="86" s="1"/>
  <c r="L48" i="86" s="1"/>
  <c r="G56" i="86"/>
  <c r="H56" i="86" s="1"/>
  <c r="L56" i="86" s="1"/>
  <c r="G54" i="86"/>
  <c r="H54" i="86" s="1"/>
  <c r="L54" i="86" s="1"/>
  <c r="G35" i="86"/>
  <c r="H35" i="86" s="1"/>
  <c r="L35" i="86" s="1"/>
  <c r="G52" i="86"/>
  <c r="H52" i="86" s="1"/>
  <c r="L52" i="86" s="1"/>
  <c r="G51" i="86"/>
  <c r="H51" i="86" s="1"/>
  <c r="L51" i="86" s="1"/>
  <c r="G41" i="86"/>
  <c r="G29" i="86"/>
  <c r="G35" i="87"/>
  <c r="H35" i="87" s="1"/>
  <c r="L35" i="87" s="1"/>
  <c r="G54" i="87"/>
  <c r="H54" i="87" s="1"/>
  <c r="L54" i="87" s="1"/>
  <c r="G52" i="87"/>
  <c r="H52" i="87" s="1"/>
  <c r="L52" i="87" s="1"/>
  <c r="G51" i="87"/>
  <c r="H51" i="87" s="1"/>
  <c r="L51" i="87" s="1"/>
  <c r="G41" i="87"/>
  <c r="G29" i="87"/>
  <c r="G56" i="87"/>
  <c r="H56" i="87" s="1"/>
  <c r="L56" i="87" s="1"/>
  <c r="G49" i="87"/>
  <c r="H49" i="87" s="1"/>
  <c r="L49" i="87" s="1"/>
  <c r="G48" i="87"/>
  <c r="H48" i="87" s="1"/>
  <c r="L48" i="87" s="1"/>
  <c r="G56" i="88"/>
  <c r="H56" i="88" s="1"/>
  <c r="L56" i="88" s="1"/>
  <c r="G54" i="88"/>
  <c r="H54" i="88" s="1"/>
  <c r="L54" i="88" s="1"/>
  <c r="G35" i="88"/>
  <c r="H35" i="88" s="1"/>
  <c r="L35" i="88" s="1"/>
  <c r="G48" i="88"/>
  <c r="H48" i="88" s="1"/>
  <c r="L48" i="88" s="1"/>
  <c r="G51" i="88"/>
  <c r="H51" i="88" s="1"/>
  <c r="L51" i="88" s="1"/>
  <c r="G49" i="88"/>
  <c r="H49" i="88" s="1"/>
  <c r="L49" i="88" s="1"/>
  <c r="G52" i="88"/>
  <c r="H52" i="88" s="1"/>
  <c r="L52" i="88" s="1"/>
  <c r="G41" i="88"/>
  <c r="G29" i="88"/>
  <c r="G56" i="89"/>
  <c r="H56" i="89" s="1"/>
  <c r="L56" i="89" s="1"/>
  <c r="G54" i="89"/>
  <c r="H54" i="89" s="1"/>
  <c r="L54" i="89" s="1"/>
  <c r="G35" i="89"/>
  <c r="H35" i="89" s="1"/>
  <c r="L35" i="89" s="1"/>
  <c r="G52" i="89"/>
  <c r="H52" i="89" s="1"/>
  <c r="L52" i="89" s="1"/>
  <c r="G51" i="89"/>
  <c r="H51" i="89" s="1"/>
  <c r="L51" i="89" s="1"/>
  <c r="G41" i="89"/>
  <c r="G29" i="89"/>
  <c r="G49" i="89"/>
  <c r="H49" i="89" s="1"/>
  <c r="L49" i="89" s="1"/>
  <c r="G48" i="89"/>
  <c r="H48" i="89" s="1"/>
  <c r="L48" i="89" s="1"/>
  <c r="G49" i="90"/>
  <c r="H49" i="90" s="1"/>
  <c r="L49" i="90" s="1"/>
  <c r="G48" i="90"/>
  <c r="H48" i="90" s="1"/>
  <c r="L48" i="90" s="1"/>
  <c r="G56" i="90"/>
  <c r="H56" i="90" s="1"/>
  <c r="L56" i="90" s="1"/>
  <c r="G54" i="90"/>
  <c r="H54" i="90" s="1"/>
  <c r="L54" i="90" s="1"/>
  <c r="G35" i="90"/>
  <c r="H35" i="90" s="1"/>
  <c r="L35" i="90" s="1"/>
  <c r="G51" i="90"/>
  <c r="H51" i="90" s="1"/>
  <c r="L51" i="90" s="1"/>
  <c r="G52" i="90"/>
  <c r="H52" i="90" s="1"/>
  <c r="L52" i="90" s="1"/>
  <c r="G29" i="90"/>
  <c r="G41" i="90"/>
  <c r="G56" i="91"/>
  <c r="H56" i="91" s="1"/>
  <c r="L56" i="91" s="1"/>
  <c r="G54" i="91"/>
  <c r="H54" i="91" s="1"/>
  <c r="L54" i="91" s="1"/>
  <c r="G35" i="91"/>
  <c r="H35" i="91" s="1"/>
  <c r="L35" i="91" s="1"/>
  <c r="G52" i="91"/>
  <c r="H52" i="91" s="1"/>
  <c r="L52" i="91" s="1"/>
  <c r="G51" i="91"/>
  <c r="H51" i="91" s="1"/>
  <c r="L51" i="91" s="1"/>
  <c r="G41" i="91"/>
  <c r="G29" i="91"/>
  <c r="G49" i="91"/>
  <c r="H49" i="91" s="1"/>
  <c r="L49" i="91" s="1"/>
  <c r="G48" i="91"/>
  <c r="H48" i="91" s="1"/>
  <c r="L48" i="91" s="1"/>
  <c r="G49" i="92"/>
  <c r="H49" i="92" s="1"/>
  <c r="L49" i="92" s="1"/>
  <c r="G48" i="92"/>
  <c r="H48" i="92" s="1"/>
  <c r="L48" i="92" s="1"/>
  <c r="G35" i="92"/>
  <c r="H35" i="92" s="1"/>
  <c r="L35" i="92" s="1"/>
  <c r="G51" i="92"/>
  <c r="H51" i="92" s="1"/>
  <c r="L51" i="92" s="1"/>
  <c r="G54" i="92"/>
  <c r="H54" i="92" s="1"/>
  <c r="L54" i="92" s="1"/>
  <c r="G52" i="92"/>
  <c r="H52" i="92" s="1"/>
  <c r="L52" i="92" s="1"/>
  <c r="G41" i="92"/>
  <c r="G56" i="92"/>
  <c r="H56" i="92" s="1"/>
  <c r="L56" i="92" s="1"/>
  <c r="G29" i="92"/>
  <c r="G54" i="94"/>
  <c r="H54" i="94" s="1"/>
  <c r="L54" i="94" s="1"/>
  <c r="G52" i="94"/>
  <c r="H52" i="94" s="1"/>
  <c r="L52" i="94" s="1"/>
  <c r="G56" i="94"/>
  <c r="H56" i="94" s="1"/>
  <c r="L56" i="94" s="1"/>
  <c r="G35" i="94"/>
  <c r="H35" i="94" s="1"/>
  <c r="L35" i="94" s="1"/>
  <c r="G41" i="94"/>
  <c r="G48" i="94"/>
  <c r="H48" i="94" s="1"/>
  <c r="L48" i="94" s="1"/>
  <c r="G49" i="94"/>
  <c r="H49" i="94" s="1"/>
  <c r="L49" i="94" s="1"/>
  <c r="G51" i="94"/>
  <c r="H51" i="94" s="1"/>
  <c r="L51" i="94" s="1"/>
  <c r="G29" i="94"/>
  <c r="G56" i="95"/>
  <c r="H56" i="95" s="1"/>
  <c r="L56" i="95" s="1"/>
  <c r="G54" i="95"/>
  <c r="H54" i="95" s="1"/>
  <c r="L54" i="95" s="1"/>
  <c r="G35" i="95"/>
  <c r="H35" i="95" s="1"/>
  <c r="L35" i="95" s="1"/>
  <c r="G52" i="95"/>
  <c r="H52" i="95" s="1"/>
  <c r="L52" i="95" s="1"/>
  <c r="G51" i="95"/>
  <c r="H51" i="95" s="1"/>
  <c r="L51" i="95" s="1"/>
  <c r="G41" i="95"/>
  <c r="G29" i="95"/>
  <c r="G49" i="95"/>
  <c r="H49" i="95" s="1"/>
  <c r="L49" i="95" s="1"/>
  <c r="G48" i="95"/>
  <c r="H48" i="95" s="1"/>
  <c r="L48" i="95" s="1"/>
  <c r="G56" i="96"/>
  <c r="H56" i="96" s="1"/>
  <c r="L56" i="96" s="1"/>
  <c r="G54" i="96"/>
  <c r="H54" i="96" s="1"/>
  <c r="L54" i="96" s="1"/>
  <c r="G35" i="96"/>
  <c r="H35" i="96" s="1"/>
  <c r="L35" i="96" s="1"/>
  <c r="G52" i="96"/>
  <c r="H52" i="96" s="1"/>
  <c r="L52" i="96" s="1"/>
  <c r="G51" i="96"/>
  <c r="H51" i="96" s="1"/>
  <c r="L51" i="96" s="1"/>
  <c r="G41" i="96"/>
  <c r="G29" i="96"/>
  <c r="G49" i="96"/>
  <c r="H49" i="96" s="1"/>
  <c r="L49" i="96" s="1"/>
  <c r="G48" i="96"/>
  <c r="H48" i="96" s="1"/>
  <c r="L48" i="96" s="1"/>
  <c r="G54" i="97"/>
  <c r="H54" i="97" s="1"/>
  <c r="L54" i="97" s="1"/>
  <c r="G52" i="97"/>
  <c r="H52" i="97" s="1"/>
  <c r="L52" i="97" s="1"/>
  <c r="G35" i="97"/>
  <c r="H35" i="97" s="1"/>
  <c r="L35" i="97" s="1"/>
  <c r="G51" i="97"/>
  <c r="H51" i="97" s="1"/>
  <c r="L51" i="97" s="1"/>
  <c r="G49" i="97"/>
  <c r="H49" i="97" s="1"/>
  <c r="L49" i="97" s="1"/>
  <c r="G41" i="97"/>
  <c r="G29" i="97"/>
  <c r="G48" i="97"/>
  <c r="H48" i="97" s="1"/>
  <c r="L48" i="97" s="1"/>
  <c r="G56" i="97"/>
  <c r="H56" i="97" s="1"/>
  <c r="L56" i="97" s="1"/>
  <c r="G52" i="98"/>
  <c r="H52" i="98" s="1"/>
  <c r="L52" i="98" s="1"/>
  <c r="G51" i="98"/>
  <c r="H51" i="98" s="1"/>
  <c r="L51" i="98" s="1"/>
  <c r="G41" i="98"/>
  <c r="G29" i="98"/>
  <c r="G49" i="98"/>
  <c r="H49" i="98" s="1"/>
  <c r="L49" i="98" s="1"/>
  <c r="G48" i="98"/>
  <c r="H48" i="98" s="1"/>
  <c r="L48" i="98" s="1"/>
  <c r="G56" i="98"/>
  <c r="H56" i="98" s="1"/>
  <c r="L56" i="98" s="1"/>
  <c r="G54" i="98"/>
  <c r="H54" i="98" s="1"/>
  <c r="L54" i="98" s="1"/>
  <c r="G35" i="98"/>
  <c r="H35" i="98" s="1"/>
  <c r="L35" i="98" s="1"/>
  <c r="G56" i="99"/>
  <c r="H56" i="99" s="1"/>
  <c r="L56" i="99" s="1"/>
  <c r="G54" i="99"/>
  <c r="H54" i="99" s="1"/>
  <c r="L54" i="99" s="1"/>
  <c r="G35" i="99"/>
  <c r="H35" i="99" s="1"/>
  <c r="L35" i="99" s="1"/>
  <c r="G52" i="99"/>
  <c r="H52" i="99" s="1"/>
  <c r="L52" i="99" s="1"/>
  <c r="G51" i="99"/>
  <c r="H51" i="99" s="1"/>
  <c r="L51" i="99" s="1"/>
  <c r="G41" i="99"/>
  <c r="G29" i="99"/>
  <c r="G49" i="99"/>
  <c r="H49" i="99" s="1"/>
  <c r="L49" i="99" s="1"/>
  <c r="G48" i="99"/>
  <c r="H48" i="99" s="1"/>
  <c r="L48" i="99" s="1"/>
  <c r="G29" i="19" l="1"/>
  <c r="H80" i="95"/>
  <c r="L80" i="95" s="1"/>
  <c r="G20" i="19"/>
  <c r="H80" i="88"/>
  <c r="L80" i="88" s="1"/>
  <c r="G24" i="19"/>
  <c r="H80" i="91"/>
  <c r="L80" i="91" s="1"/>
  <c r="G28" i="19"/>
  <c r="G33" i="19"/>
  <c r="G32" i="19"/>
  <c r="G27" i="19"/>
  <c r="G23" i="19"/>
  <c r="G18" i="19"/>
  <c r="G34" i="19"/>
  <c r="G19" i="19"/>
  <c r="G17" i="19"/>
  <c r="G16" i="19"/>
  <c r="K23" i="3" l="1"/>
  <c r="K24" i="3"/>
  <c r="K26" i="3"/>
  <c r="F26" i="3"/>
  <c r="F23" i="3"/>
  <c r="F24" i="3"/>
  <c r="K22" i="3"/>
  <c r="K22" i="10"/>
  <c r="F22" i="10"/>
  <c r="E18" i="101" l="1"/>
  <c r="E18" i="82"/>
  <c r="F18" i="82" s="1"/>
  <c r="H18" i="82" s="1"/>
  <c r="L18" i="82" s="1"/>
  <c r="E18" i="83"/>
  <c r="F18" i="83" s="1"/>
  <c r="H18" i="83" s="1"/>
  <c r="L18" i="83" s="1"/>
  <c r="E18" i="85"/>
  <c r="F18" i="85" s="1"/>
  <c r="H18" i="85" s="1"/>
  <c r="L18" i="85" s="1"/>
  <c r="E18" i="87"/>
  <c r="F18" i="87" s="1"/>
  <c r="H18" i="87" s="1"/>
  <c r="L18" i="87" s="1"/>
  <c r="E18" i="89"/>
  <c r="F18" i="89" s="1"/>
  <c r="H18" i="89" s="1"/>
  <c r="L18" i="89" s="1"/>
  <c r="E18" i="91"/>
  <c r="F18" i="91" s="1"/>
  <c r="H18" i="91" s="1"/>
  <c r="L18" i="91" s="1"/>
  <c r="E18" i="99"/>
  <c r="F18" i="99" s="1"/>
  <c r="H18" i="99" s="1"/>
  <c r="L18" i="99" s="1"/>
  <c r="E18" i="97"/>
  <c r="F18" i="97" s="1"/>
  <c r="H18" i="97" s="1"/>
  <c r="L18" i="97" s="1"/>
  <c r="E18" i="79"/>
  <c r="F18" i="79" s="1"/>
  <c r="E18" i="100"/>
  <c r="E18" i="98"/>
  <c r="F18" i="98" s="1"/>
  <c r="H18" i="98" s="1"/>
  <c r="L18" i="98" s="1"/>
  <c r="E18" i="86"/>
  <c r="F18" i="86" s="1"/>
  <c r="H18" i="86" s="1"/>
  <c r="L18" i="86" s="1"/>
  <c r="E18" i="88"/>
  <c r="F18" i="88" s="1"/>
  <c r="H18" i="88" s="1"/>
  <c r="L18" i="88" s="1"/>
  <c r="E18" i="90"/>
  <c r="F18" i="90" s="1"/>
  <c r="H18" i="90" s="1"/>
  <c r="L18" i="90" s="1"/>
  <c r="E18" i="92"/>
  <c r="F18" i="92" s="1"/>
  <c r="H18" i="92" s="1"/>
  <c r="L18" i="92" s="1"/>
  <c r="E18" i="94"/>
  <c r="F18" i="94" s="1"/>
  <c r="H18" i="94" s="1"/>
  <c r="L18" i="94" s="1"/>
  <c r="E18" i="95"/>
  <c r="F18" i="95" s="1"/>
  <c r="H18" i="95" s="1"/>
  <c r="L18" i="95" s="1"/>
  <c r="E18" i="96"/>
  <c r="F18" i="96" s="1"/>
  <c r="H18" i="96" s="1"/>
  <c r="L18" i="96" s="1"/>
  <c r="J59" i="19"/>
  <c r="E59" i="19"/>
  <c r="J58" i="19"/>
  <c r="E58" i="19"/>
  <c r="L57" i="19"/>
  <c r="K57" i="19"/>
  <c r="J57" i="19"/>
  <c r="H57" i="19"/>
  <c r="G57" i="19"/>
  <c r="F57" i="19"/>
  <c r="E57" i="19"/>
  <c r="B59" i="19"/>
  <c r="B58" i="19"/>
  <c r="B57" i="19"/>
  <c r="F18" i="100" l="1"/>
  <c r="E74" i="100"/>
  <c r="F18" i="101"/>
  <c r="E74" i="101"/>
  <c r="E30" i="19" s="1"/>
  <c r="K75" i="56"/>
  <c r="F75" i="56"/>
  <c r="K74" i="56"/>
  <c r="F74" i="56"/>
  <c r="K73" i="56"/>
  <c r="F73" i="56"/>
  <c r="K72" i="56"/>
  <c r="F72" i="56"/>
  <c r="K71" i="56"/>
  <c r="F71" i="56"/>
  <c r="K70" i="56"/>
  <c r="F70" i="56"/>
  <c r="K69" i="56"/>
  <c r="F69" i="56"/>
  <c r="K68" i="56"/>
  <c r="F68" i="56"/>
  <c r="K67" i="56"/>
  <c r="F67" i="56"/>
  <c r="K66" i="56"/>
  <c r="K65" i="56" s="1"/>
  <c r="F66" i="56"/>
  <c r="F65" i="56" s="1"/>
  <c r="E84" i="100" l="1"/>
  <c r="E15" i="19"/>
  <c r="E84" i="101"/>
  <c r="H18" i="101"/>
  <c r="L18" i="101" s="1"/>
  <c r="F74" i="101"/>
  <c r="F30" i="19" s="1"/>
  <c r="F74" i="100"/>
  <c r="H18" i="100"/>
  <c r="L18" i="100" s="1"/>
  <c r="K42" i="12"/>
  <c r="F42" i="12"/>
  <c r="F84" i="100" l="1"/>
  <c r="F15" i="19"/>
  <c r="F84" i="101"/>
  <c r="K32" i="12"/>
  <c r="F32" i="12"/>
  <c r="K36" i="12"/>
  <c r="F36" i="12"/>
  <c r="K30" i="12"/>
  <c r="F30" i="12"/>
  <c r="K29" i="12"/>
  <c r="F29" i="12"/>
  <c r="K28" i="12"/>
  <c r="F28" i="12"/>
  <c r="K27" i="12"/>
  <c r="F27" i="12"/>
  <c r="K26" i="12"/>
  <c r="F26" i="12"/>
  <c r="K25" i="12"/>
  <c r="F25" i="12"/>
  <c r="F54" i="79"/>
  <c r="K28" i="55"/>
  <c r="F28" i="55"/>
  <c r="K27" i="55"/>
  <c r="F27" i="55"/>
  <c r="K17" i="55"/>
  <c r="F17" i="55"/>
  <c r="K36" i="9"/>
  <c r="F36" i="9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47" i="6"/>
  <c r="F47" i="6"/>
  <c r="K46" i="6"/>
  <c r="F46" i="6"/>
  <c r="K45" i="6"/>
  <c r="F45" i="6"/>
  <c r="K44" i="6"/>
  <c r="F44" i="6"/>
  <c r="K43" i="6"/>
  <c r="F43" i="6"/>
  <c r="K42" i="6"/>
  <c r="F42" i="6"/>
  <c r="K41" i="6"/>
  <c r="F41" i="6"/>
  <c r="K40" i="6"/>
  <c r="F40" i="6"/>
  <c r="G12" i="3"/>
  <c r="G12" i="6"/>
  <c r="G12" i="4"/>
  <c r="G12" i="9"/>
  <c r="G12" i="55"/>
  <c r="G12" i="56"/>
  <c r="G12" i="11"/>
  <c r="G12" i="12"/>
  <c r="G12" i="54"/>
  <c r="G12" i="79"/>
  <c r="G12" i="7"/>
  <c r="G12" i="10"/>
  <c r="G8" i="19"/>
  <c r="F56" i="79"/>
  <c r="F52" i="79"/>
  <c r="F51" i="79"/>
  <c r="F49" i="79"/>
  <c r="F48" i="79"/>
  <c r="I41" i="79"/>
  <c r="B8" i="79"/>
  <c r="B7" i="79"/>
  <c r="B3" i="79"/>
  <c r="B7" i="6"/>
  <c r="F23" i="6"/>
  <c r="B8" i="6"/>
  <c r="G50" i="6" s="1"/>
  <c r="K23" i="6"/>
  <c r="F24" i="6"/>
  <c r="K24" i="6"/>
  <c r="F50" i="6"/>
  <c r="K50" i="6"/>
  <c r="F51" i="6"/>
  <c r="K51" i="6"/>
  <c r="B8" i="3"/>
  <c r="B8" i="4"/>
  <c r="G37" i="4" s="1"/>
  <c r="B8" i="9"/>
  <c r="B8" i="55"/>
  <c r="G18" i="55" s="1"/>
  <c r="B8" i="56"/>
  <c r="B8" i="11"/>
  <c r="G21" i="11" s="1"/>
  <c r="B8" i="12"/>
  <c r="G42" i="12" s="1"/>
  <c r="H42" i="12" s="1"/>
  <c r="L42" i="12" s="1"/>
  <c r="B8" i="54"/>
  <c r="G19" i="54" s="1"/>
  <c r="B8" i="7"/>
  <c r="G57" i="7" s="1"/>
  <c r="G38" i="19" s="1"/>
  <c r="B8" i="10"/>
  <c r="B7" i="12"/>
  <c r="C42" i="12" s="1"/>
  <c r="B7" i="7"/>
  <c r="C51" i="7" s="1"/>
  <c r="B7" i="3"/>
  <c r="B7" i="4"/>
  <c r="C31" i="4" s="1"/>
  <c r="B7" i="9"/>
  <c r="C38" i="9" s="1"/>
  <c r="B7" i="55"/>
  <c r="C18" i="55" s="1"/>
  <c r="B7" i="56"/>
  <c r="B7" i="11"/>
  <c r="B7" i="54"/>
  <c r="C31" i="54" s="1"/>
  <c r="B7" i="10"/>
  <c r="F42" i="10"/>
  <c r="B3" i="19"/>
  <c r="K19" i="3"/>
  <c r="J39" i="4"/>
  <c r="F47" i="12"/>
  <c r="K47" i="12"/>
  <c r="F46" i="12"/>
  <c r="K46" i="12"/>
  <c r="F45" i="12"/>
  <c r="K45" i="12"/>
  <c r="F44" i="12"/>
  <c r="K44" i="12"/>
  <c r="F43" i="12"/>
  <c r="K43" i="12"/>
  <c r="F24" i="12"/>
  <c r="K24" i="12"/>
  <c r="F22" i="12"/>
  <c r="K22" i="12"/>
  <c r="F21" i="12"/>
  <c r="K21" i="12"/>
  <c r="F20" i="12"/>
  <c r="K20" i="12"/>
  <c r="F48" i="10"/>
  <c r="K48" i="10"/>
  <c r="F41" i="10"/>
  <c r="K41" i="10"/>
  <c r="F31" i="10"/>
  <c r="K31" i="10"/>
  <c r="F25" i="7"/>
  <c r="K25" i="7"/>
  <c r="F34" i="7"/>
  <c r="K34" i="7"/>
  <c r="F46" i="7"/>
  <c r="K46" i="7"/>
  <c r="F37" i="6"/>
  <c r="K37" i="6"/>
  <c r="F32" i="6"/>
  <c r="K32" i="6"/>
  <c r="F25" i="6"/>
  <c r="K25" i="6"/>
  <c r="F27" i="9"/>
  <c r="K27" i="9"/>
  <c r="F26" i="9"/>
  <c r="K26" i="9"/>
  <c r="F25" i="9"/>
  <c r="K25" i="9"/>
  <c r="F24" i="9"/>
  <c r="K24" i="9"/>
  <c r="F23" i="9"/>
  <c r="K23" i="9"/>
  <c r="F52" i="6"/>
  <c r="K52" i="6"/>
  <c r="F49" i="6"/>
  <c r="K49" i="6"/>
  <c r="F48" i="6"/>
  <c r="K48" i="6"/>
  <c r="F53" i="7"/>
  <c r="K53" i="7"/>
  <c r="F52" i="7"/>
  <c r="K52" i="7"/>
  <c r="F45" i="7"/>
  <c r="K45" i="7"/>
  <c r="F44" i="7"/>
  <c r="K44" i="7"/>
  <c r="F43" i="7"/>
  <c r="K43" i="7"/>
  <c r="F42" i="7"/>
  <c r="K42" i="7"/>
  <c r="F32" i="7"/>
  <c r="K32" i="7"/>
  <c r="F31" i="7"/>
  <c r="K31" i="7"/>
  <c r="F30" i="7"/>
  <c r="K30" i="7"/>
  <c r="F29" i="7"/>
  <c r="K29" i="7"/>
  <c r="F24" i="7"/>
  <c r="K24" i="7"/>
  <c r="F23" i="7"/>
  <c r="K23" i="7"/>
  <c r="F22" i="7"/>
  <c r="K22" i="7"/>
  <c r="F21" i="7"/>
  <c r="K21" i="7"/>
  <c r="F47" i="10"/>
  <c r="K47" i="10"/>
  <c r="F46" i="10"/>
  <c r="K46" i="10"/>
  <c r="F45" i="10"/>
  <c r="K45" i="10"/>
  <c r="F44" i="10"/>
  <c r="K44" i="10"/>
  <c r="F43" i="10"/>
  <c r="K43" i="10"/>
  <c r="F40" i="10"/>
  <c r="K40" i="10"/>
  <c r="F39" i="10"/>
  <c r="K39" i="10"/>
  <c r="F38" i="10"/>
  <c r="K38" i="10"/>
  <c r="F37" i="10"/>
  <c r="K37" i="10"/>
  <c r="F36" i="10"/>
  <c r="K36" i="10"/>
  <c r="F30" i="10"/>
  <c r="K30" i="10"/>
  <c r="F29" i="10"/>
  <c r="K29" i="10"/>
  <c r="F28" i="10"/>
  <c r="K28" i="10"/>
  <c r="F27" i="10"/>
  <c r="K27" i="10"/>
  <c r="F26" i="10"/>
  <c r="K26" i="10"/>
  <c r="F55" i="7"/>
  <c r="F54" i="7"/>
  <c r="F51" i="7"/>
  <c r="F49" i="7"/>
  <c r="F48" i="7"/>
  <c r="F41" i="7"/>
  <c r="F40" i="7"/>
  <c r="F39" i="7"/>
  <c r="F38" i="7"/>
  <c r="F37" i="7"/>
  <c r="F36" i="7"/>
  <c r="F33" i="7"/>
  <c r="F28" i="7"/>
  <c r="F27" i="7"/>
  <c r="F20" i="7"/>
  <c r="F19" i="7"/>
  <c r="F39" i="6"/>
  <c r="F36" i="6"/>
  <c r="F35" i="6"/>
  <c r="F34" i="6"/>
  <c r="F31" i="6"/>
  <c r="F30" i="6"/>
  <c r="F29" i="6"/>
  <c r="F28" i="6"/>
  <c r="F27" i="6"/>
  <c r="F22" i="6"/>
  <c r="F21" i="6"/>
  <c r="F20" i="6"/>
  <c r="F19" i="6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45" i="9"/>
  <c r="F44" i="9"/>
  <c r="F43" i="9"/>
  <c r="F42" i="9"/>
  <c r="F41" i="9"/>
  <c r="F40" i="9"/>
  <c r="F39" i="9"/>
  <c r="F38" i="9"/>
  <c r="F37" i="9"/>
  <c r="F22" i="9"/>
  <c r="F21" i="9"/>
  <c r="F20" i="9"/>
  <c r="F19" i="9"/>
  <c r="F40" i="55"/>
  <c r="F39" i="55"/>
  <c r="F38" i="55"/>
  <c r="F37" i="55"/>
  <c r="K37" i="55"/>
  <c r="F34" i="55"/>
  <c r="K34" i="55"/>
  <c r="F33" i="55"/>
  <c r="K33" i="55"/>
  <c r="F32" i="55"/>
  <c r="K32" i="55"/>
  <c r="F31" i="55"/>
  <c r="K31" i="55"/>
  <c r="F30" i="55"/>
  <c r="K30" i="55"/>
  <c r="F29" i="55"/>
  <c r="K29" i="55"/>
  <c r="F25" i="55"/>
  <c r="K25" i="55"/>
  <c r="F24" i="55"/>
  <c r="K24" i="55"/>
  <c r="F23" i="55"/>
  <c r="K23" i="55"/>
  <c r="F22" i="55"/>
  <c r="K22" i="55"/>
  <c r="F21" i="55"/>
  <c r="K21" i="55"/>
  <c r="F20" i="55"/>
  <c r="K20" i="55"/>
  <c r="F19" i="55"/>
  <c r="K19" i="55"/>
  <c r="F18" i="55"/>
  <c r="F42" i="55" s="1"/>
  <c r="F45" i="19" s="1"/>
  <c r="K18" i="55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K26" i="11"/>
  <c r="F25" i="11"/>
  <c r="K25" i="11"/>
  <c r="F24" i="11"/>
  <c r="K24" i="11"/>
  <c r="F23" i="11"/>
  <c r="K23" i="11"/>
  <c r="F22" i="11"/>
  <c r="K22" i="11"/>
  <c r="F21" i="11"/>
  <c r="K21" i="11"/>
  <c r="F20" i="11"/>
  <c r="K20" i="11"/>
  <c r="F19" i="11"/>
  <c r="F41" i="12"/>
  <c r="F40" i="12"/>
  <c r="F39" i="12"/>
  <c r="F37" i="12"/>
  <c r="F35" i="12"/>
  <c r="F34" i="12"/>
  <c r="F33" i="12"/>
  <c r="F19" i="12"/>
  <c r="F59" i="19" s="1"/>
  <c r="F18" i="12"/>
  <c r="F58" i="19" s="1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55" i="10"/>
  <c r="F54" i="10"/>
  <c r="F53" i="10"/>
  <c r="F52" i="10"/>
  <c r="F51" i="10"/>
  <c r="F50" i="10"/>
  <c r="F35" i="10"/>
  <c r="F34" i="10"/>
  <c r="F33" i="10"/>
  <c r="F25" i="10"/>
  <c r="F24" i="10"/>
  <c r="F23" i="10"/>
  <c r="F21" i="10"/>
  <c r="F20" i="10"/>
  <c r="F19" i="10"/>
  <c r="F57" i="10" s="1"/>
  <c r="F37" i="19" s="1"/>
  <c r="K18" i="12"/>
  <c r="K58" i="19" s="1"/>
  <c r="K19" i="12"/>
  <c r="K59" i="19" s="1"/>
  <c r="K33" i="12"/>
  <c r="K34" i="12"/>
  <c r="K35" i="12"/>
  <c r="K37" i="12"/>
  <c r="K39" i="12"/>
  <c r="K40" i="12"/>
  <c r="K41" i="12"/>
  <c r="K19" i="10"/>
  <c r="K20" i="10"/>
  <c r="K21" i="10"/>
  <c r="K23" i="10"/>
  <c r="K24" i="10"/>
  <c r="K25" i="10"/>
  <c r="K33" i="10"/>
  <c r="K34" i="10"/>
  <c r="K35" i="10"/>
  <c r="K50" i="10"/>
  <c r="K51" i="10"/>
  <c r="K52" i="10"/>
  <c r="K53" i="10"/>
  <c r="K54" i="10"/>
  <c r="K55" i="10"/>
  <c r="K19" i="7"/>
  <c r="K57" i="7" s="1"/>
  <c r="K38" i="19" s="1"/>
  <c r="K20" i="7"/>
  <c r="K27" i="7"/>
  <c r="K28" i="7"/>
  <c r="K33" i="7"/>
  <c r="K36" i="7"/>
  <c r="K37" i="7"/>
  <c r="K38" i="7"/>
  <c r="K39" i="7"/>
  <c r="K40" i="7"/>
  <c r="K41" i="7"/>
  <c r="K48" i="7"/>
  <c r="K49" i="7"/>
  <c r="K51" i="7"/>
  <c r="K54" i="7"/>
  <c r="K55" i="7"/>
  <c r="K18" i="6"/>
  <c r="K19" i="6"/>
  <c r="K20" i="6"/>
  <c r="K21" i="6"/>
  <c r="K22" i="6"/>
  <c r="K27" i="6"/>
  <c r="K28" i="6"/>
  <c r="K29" i="6"/>
  <c r="K30" i="6"/>
  <c r="K31" i="6"/>
  <c r="K34" i="6"/>
  <c r="K35" i="6"/>
  <c r="K36" i="6"/>
  <c r="K39" i="6"/>
  <c r="K19" i="9"/>
  <c r="K20" i="9"/>
  <c r="K47" i="9" s="1"/>
  <c r="K44" i="19" s="1"/>
  <c r="K21" i="9"/>
  <c r="K22" i="9"/>
  <c r="K37" i="9"/>
  <c r="K38" i="9"/>
  <c r="K39" i="9"/>
  <c r="K40" i="9"/>
  <c r="K41" i="9"/>
  <c r="K42" i="9"/>
  <c r="K43" i="9"/>
  <c r="K44" i="9"/>
  <c r="K45" i="9"/>
  <c r="K38" i="55"/>
  <c r="K39" i="55"/>
  <c r="K40" i="55"/>
  <c r="K19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J56" i="19"/>
  <c r="E56" i="19"/>
  <c r="K36" i="4"/>
  <c r="K37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54" i="56"/>
  <c r="F54" i="56"/>
  <c r="K55" i="56"/>
  <c r="F55" i="56"/>
  <c r="K56" i="56"/>
  <c r="F56" i="56"/>
  <c r="K57" i="56"/>
  <c r="F57" i="56"/>
  <c r="K58" i="56"/>
  <c r="F58" i="56"/>
  <c r="K59" i="56"/>
  <c r="F59" i="56"/>
  <c r="K60" i="56"/>
  <c r="F60" i="56"/>
  <c r="K61" i="56"/>
  <c r="F61" i="56"/>
  <c r="K62" i="56"/>
  <c r="F62" i="56"/>
  <c r="K63" i="56"/>
  <c r="F63" i="56"/>
  <c r="K42" i="56"/>
  <c r="F42" i="56"/>
  <c r="K43" i="56"/>
  <c r="F43" i="56"/>
  <c r="K44" i="56"/>
  <c r="F44" i="56"/>
  <c r="K45" i="56"/>
  <c r="F45" i="56"/>
  <c r="K46" i="56"/>
  <c r="F46" i="56"/>
  <c r="K47" i="56"/>
  <c r="F47" i="56"/>
  <c r="K48" i="56"/>
  <c r="F48" i="56"/>
  <c r="K49" i="56"/>
  <c r="F49" i="56"/>
  <c r="K50" i="56"/>
  <c r="F50" i="56"/>
  <c r="K51" i="56"/>
  <c r="F51" i="56"/>
  <c r="K31" i="56"/>
  <c r="F31" i="56"/>
  <c r="K32" i="56"/>
  <c r="F32" i="56"/>
  <c r="K33" i="56"/>
  <c r="F33" i="56"/>
  <c r="K34" i="56"/>
  <c r="F34" i="56"/>
  <c r="K35" i="56"/>
  <c r="F35" i="56"/>
  <c r="K36" i="56"/>
  <c r="F36" i="56"/>
  <c r="K37" i="56"/>
  <c r="F37" i="56"/>
  <c r="K38" i="56"/>
  <c r="F38" i="56"/>
  <c r="K39" i="56"/>
  <c r="F39" i="56"/>
  <c r="K40" i="56"/>
  <c r="F40" i="56"/>
  <c r="K19" i="56"/>
  <c r="F19" i="56"/>
  <c r="K20" i="56"/>
  <c r="F20" i="56"/>
  <c r="K21" i="56"/>
  <c r="F21" i="56"/>
  <c r="K22" i="56"/>
  <c r="F22" i="56"/>
  <c r="K23" i="56"/>
  <c r="F23" i="56"/>
  <c r="K24" i="56"/>
  <c r="F24" i="56"/>
  <c r="K25" i="56"/>
  <c r="F25" i="56"/>
  <c r="K26" i="56"/>
  <c r="F26" i="56"/>
  <c r="K27" i="56"/>
  <c r="F27" i="56"/>
  <c r="K28" i="56"/>
  <c r="F28" i="56"/>
  <c r="B3" i="56"/>
  <c r="A15" i="56"/>
  <c r="B77" i="56" s="1"/>
  <c r="B15" i="56"/>
  <c r="B3" i="7"/>
  <c r="B3" i="6"/>
  <c r="B3" i="4"/>
  <c r="B3" i="9"/>
  <c r="B3" i="55"/>
  <c r="B3" i="11"/>
  <c r="B3" i="12"/>
  <c r="B3" i="54"/>
  <c r="B3" i="10"/>
  <c r="J45" i="19"/>
  <c r="E45" i="19"/>
  <c r="A15" i="55"/>
  <c r="B42" i="55" s="1"/>
  <c r="B15" i="55"/>
  <c r="A15" i="54"/>
  <c r="B41" i="54" s="1"/>
  <c r="B15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J47" i="19"/>
  <c r="E47" i="19"/>
  <c r="J44" i="19"/>
  <c r="E44" i="19"/>
  <c r="J38" i="19"/>
  <c r="E38" i="19"/>
  <c r="J37" i="19"/>
  <c r="E37" i="19"/>
  <c r="J41" i="19"/>
  <c r="E41" i="19"/>
  <c r="A15" i="4"/>
  <c r="B39" i="4" s="1"/>
  <c r="A15" i="6"/>
  <c r="B54" i="6" s="1"/>
  <c r="A15" i="7"/>
  <c r="B57" i="7" s="1"/>
  <c r="A15" i="9"/>
  <c r="B47" i="9" s="1"/>
  <c r="A15" i="10"/>
  <c r="B57" i="10" s="1"/>
  <c r="A15" i="11"/>
  <c r="B42" i="11" s="1"/>
  <c r="A15" i="12"/>
  <c r="B49" i="12" s="1"/>
  <c r="A15" i="3"/>
  <c r="B54" i="3" s="1"/>
  <c r="B15" i="4"/>
  <c r="B15" i="6"/>
  <c r="B15" i="7"/>
  <c r="B15" i="9"/>
  <c r="B15" i="10"/>
  <c r="B15" i="11"/>
  <c r="B15" i="12"/>
  <c r="B15" i="3"/>
  <c r="C48" i="56"/>
  <c r="G19" i="55"/>
  <c r="H19" i="55" s="1"/>
  <c r="L19" i="55" s="1"/>
  <c r="H21" i="11"/>
  <c r="L21" i="11" s="1"/>
  <c r="C19" i="7"/>
  <c r="G25" i="11"/>
  <c r="H25" i="11" s="1"/>
  <c r="L25" i="11" s="1"/>
  <c r="G19" i="11"/>
  <c r="H19" i="11" s="1"/>
  <c r="L19" i="11" s="1"/>
  <c r="G29" i="11"/>
  <c r="G27" i="11"/>
  <c r="G37" i="11"/>
  <c r="G31" i="11"/>
  <c r="H31" i="11" s="1"/>
  <c r="L31" i="11" s="1"/>
  <c r="G35" i="11"/>
  <c r="G42" i="11"/>
  <c r="G47" i="19"/>
  <c r="G59" i="56"/>
  <c r="H59" i="56" s="1"/>
  <c r="L59" i="56" s="1"/>
  <c r="C44" i="7"/>
  <c r="G49" i="6"/>
  <c r="G28" i="6"/>
  <c r="G21" i="6"/>
  <c r="H21" i="6" s="1"/>
  <c r="L21" i="6" s="1"/>
  <c r="G20" i="12"/>
  <c r="H20" i="12" s="1"/>
  <c r="L20" i="12" s="1"/>
  <c r="G44" i="12"/>
  <c r="H44" i="12" s="1"/>
  <c r="L44" i="12" s="1"/>
  <c r="G33" i="11"/>
  <c r="H33" i="11" s="1"/>
  <c r="L33" i="11" s="1"/>
  <c r="G23" i="11"/>
  <c r="H23" i="11" s="1"/>
  <c r="L23" i="11" s="1"/>
  <c r="C38" i="7"/>
  <c r="C27" i="7"/>
  <c r="C24" i="7"/>
  <c r="C24" i="56"/>
  <c r="G40" i="55"/>
  <c r="H40" i="55" s="1"/>
  <c r="L40" i="55" s="1"/>
  <c r="C39" i="12"/>
  <c r="G37" i="54"/>
  <c r="H37" i="54" s="1"/>
  <c r="L37" i="54" s="1"/>
  <c r="G32" i="6"/>
  <c r="H32" i="6" s="1"/>
  <c r="L32" i="6" s="1"/>
  <c r="G52" i="6"/>
  <c r="H52" i="6" s="1"/>
  <c r="L52" i="6" s="1"/>
  <c r="G18" i="56"/>
  <c r="G50" i="56"/>
  <c r="G34" i="56"/>
  <c r="H34" i="56" s="1"/>
  <c r="G62" i="56"/>
  <c r="G45" i="56"/>
  <c r="H45" i="56" s="1"/>
  <c r="G28" i="56"/>
  <c r="G55" i="56"/>
  <c r="H55" i="56" s="1"/>
  <c r="G30" i="56"/>
  <c r="G54" i="56"/>
  <c r="G33" i="56"/>
  <c r="G57" i="56"/>
  <c r="H57" i="56" s="1"/>
  <c r="G40" i="56"/>
  <c r="G23" i="56"/>
  <c r="G46" i="56"/>
  <c r="G25" i="56"/>
  <c r="G49" i="56"/>
  <c r="G24" i="56"/>
  <c r="H24" i="56" s="1"/>
  <c r="G53" i="56"/>
  <c r="G36" i="56"/>
  <c r="H36" i="56" s="1"/>
  <c r="G19" i="56"/>
  <c r="G63" i="56"/>
  <c r="H63" i="56" s="1"/>
  <c r="G42" i="56"/>
  <c r="G21" i="56"/>
  <c r="G20" i="56"/>
  <c r="G48" i="56"/>
  <c r="G32" i="56"/>
  <c r="G37" i="56"/>
  <c r="G38" i="7"/>
  <c r="H38" i="7" s="1"/>
  <c r="L38" i="7" s="1"/>
  <c r="G19" i="7"/>
  <c r="G42" i="7"/>
  <c r="H42" i="7" s="1"/>
  <c r="L42" i="7" s="1"/>
  <c r="G54" i="7"/>
  <c r="H54" i="7" s="1"/>
  <c r="L54" i="7" s="1"/>
  <c r="G25" i="7"/>
  <c r="H25" i="7" s="1"/>
  <c r="L25" i="7" s="1"/>
  <c r="G44" i="7"/>
  <c r="H44" i="7" s="1"/>
  <c r="L44" i="7" s="1"/>
  <c r="G37" i="7"/>
  <c r="H37" i="7" s="1"/>
  <c r="L37" i="7" s="1"/>
  <c r="G43" i="7"/>
  <c r="H43" i="7" s="1"/>
  <c r="L43" i="7" s="1"/>
  <c r="G27" i="56"/>
  <c r="G58" i="56"/>
  <c r="C19" i="11"/>
  <c r="C37" i="11"/>
  <c r="G44" i="56"/>
  <c r="G38" i="56"/>
  <c r="H38" i="56" s="1"/>
  <c r="G19" i="3"/>
  <c r="G32" i="12"/>
  <c r="H32" i="12" s="1"/>
  <c r="L32" i="12" s="1"/>
  <c r="G22" i="12"/>
  <c r="H22" i="12" s="1"/>
  <c r="L22" i="12" s="1"/>
  <c r="H19" i="54"/>
  <c r="L19" i="54" s="1"/>
  <c r="G34" i="55"/>
  <c r="H34" i="55" s="1"/>
  <c r="L34" i="55" s="1"/>
  <c r="G33" i="55"/>
  <c r="H33" i="55" s="1"/>
  <c r="L33" i="55" s="1"/>
  <c r="G37" i="6"/>
  <c r="H37" i="6" s="1"/>
  <c r="L37" i="6" s="1"/>
  <c r="G24" i="11"/>
  <c r="H24" i="11" s="1"/>
  <c r="L24" i="11" s="1"/>
  <c r="G34" i="12"/>
  <c r="H34" i="12" s="1"/>
  <c r="G30" i="11"/>
  <c r="H30" i="11" s="1"/>
  <c r="L30" i="11" s="1"/>
  <c r="G32" i="11"/>
  <c r="H32" i="11" s="1"/>
  <c r="L32" i="11" s="1"/>
  <c r="G22" i="11"/>
  <c r="H22" i="11" s="1"/>
  <c r="L22" i="11" s="1"/>
  <c r="G40" i="11"/>
  <c r="H40" i="11" s="1"/>
  <c r="L40" i="11" s="1"/>
  <c r="G23" i="6"/>
  <c r="H23" i="6" s="1"/>
  <c r="L23" i="6" s="1"/>
  <c r="G18" i="6"/>
  <c r="H18" i="6" s="1"/>
  <c r="L18" i="6" s="1"/>
  <c r="G22" i="6"/>
  <c r="H22" i="6" s="1"/>
  <c r="L22" i="6" s="1"/>
  <c r="G29" i="6"/>
  <c r="H29" i="6" s="1"/>
  <c r="L29" i="6" s="1"/>
  <c r="G34" i="6"/>
  <c r="H34" i="6" s="1"/>
  <c r="L34" i="6" s="1"/>
  <c r="G39" i="6"/>
  <c r="H39" i="6"/>
  <c r="L39" i="6" s="1"/>
  <c r="G54" i="6"/>
  <c r="G41" i="19" s="1"/>
  <c r="G51" i="6"/>
  <c r="H51" i="6" s="1"/>
  <c r="L51" i="6" s="1"/>
  <c r="G19" i="6"/>
  <c r="H19" i="6" s="1"/>
  <c r="L19" i="6" s="1"/>
  <c r="G25" i="6"/>
  <c r="H25" i="6" s="1"/>
  <c r="L25" i="6" s="1"/>
  <c r="G30" i="6"/>
  <c r="H30" i="6" s="1"/>
  <c r="L30" i="6" s="1"/>
  <c r="G35" i="6"/>
  <c r="H35" i="6" s="1"/>
  <c r="L35" i="6" s="1"/>
  <c r="G48" i="6"/>
  <c r="H48" i="6" s="1"/>
  <c r="L48" i="6" s="1"/>
  <c r="G24" i="6"/>
  <c r="H24" i="6" s="1"/>
  <c r="L24" i="6" s="1"/>
  <c r="G20" i="6"/>
  <c r="H20" i="6" s="1"/>
  <c r="L20" i="6" s="1"/>
  <c r="G27" i="6"/>
  <c r="H27" i="6" s="1"/>
  <c r="L27" i="6" s="1"/>
  <c r="G31" i="6"/>
  <c r="H31" i="6" s="1"/>
  <c r="L31" i="6" s="1"/>
  <c r="G36" i="6"/>
  <c r="H36" i="6" s="1"/>
  <c r="L36" i="6" s="1"/>
  <c r="C24" i="54"/>
  <c r="C29" i="54"/>
  <c r="C38" i="54"/>
  <c r="C22" i="54"/>
  <c r="C39" i="7"/>
  <c r="C53" i="7"/>
  <c r="C33" i="7"/>
  <c r="C49" i="7"/>
  <c r="C20" i="7"/>
  <c r="C48" i="7"/>
  <c r="C45" i="7"/>
  <c r="C31" i="7"/>
  <c r="C37" i="7"/>
  <c r="C25" i="7"/>
  <c r="C23" i="7"/>
  <c r="C55" i="7"/>
  <c r="C22" i="7"/>
  <c r="C42" i="7"/>
  <c r="C32" i="7"/>
  <c r="C52" i="7"/>
  <c r="C54" i="7"/>
  <c r="C43" i="7"/>
  <c r="C41" i="7"/>
  <c r="C30" i="7"/>
  <c r="C28" i="7"/>
  <c r="C34" i="7"/>
  <c r="C36" i="6"/>
  <c r="C20" i="6"/>
  <c r="C49" i="6"/>
  <c r="C24" i="6"/>
  <c r="G36" i="54"/>
  <c r="H36" i="54" s="1"/>
  <c r="L36" i="54" s="1"/>
  <c r="G17" i="54"/>
  <c r="G33" i="54"/>
  <c r="H33" i="54" s="1"/>
  <c r="L33" i="54" s="1"/>
  <c r="G31" i="54"/>
  <c r="H31" i="54" s="1"/>
  <c r="L31" i="54" s="1"/>
  <c r="G25" i="54"/>
  <c r="H25" i="54" s="1"/>
  <c r="L25" i="54" s="1"/>
  <c r="G23" i="54"/>
  <c r="H23" i="54" s="1"/>
  <c r="L23" i="54" s="1"/>
  <c r="G29" i="54"/>
  <c r="H29" i="54" s="1"/>
  <c r="L29" i="54" s="1"/>
  <c r="G27" i="54"/>
  <c r="H27" i="54" s="1"/>
  <c r="L27" i="54" s="1"/>
  <c r="G26" i="11"/>
  <c r="H26" i="11" s="1"/>
  <c r="L26" i="11" s="1"/>
  <c r="G34" i="11"/>
  <c r="H34" i="11" s="1"/>
  <c r="L34" i="11" s="1"/>
  <c r="G20" i="11"/>
  <c r="H20" i="11" s="1"/>
  <c r="L20" i="11" s="1"/>
  <c r="G28" i="11"/>
  <c r="H28" i="11" s="1"/>
  <c r="L28" i="11" s="1"/>
  <c r="G36" i="11"/>
  <c r="H36" i="11" s="1"/>
  <c r="L36" i="11" s="1"/>
  <c r="F42" i="11"/>
  <c r="F47" i="19" s="1"/>
  <c r="G22" i="56"/>
  <c r="H22" i="56" s="1"/>
  <c r="G35" i="56"/>
  <c r="C27" i="10"/>
  <c r="C25" i="10"/>
  <c r="C23" i="10"/>
  <c r="C20" i="10"/>
  <c r="C36" i="10"/>
  <c r="C34" i="10"/>
  <c r="C31" i="10"/>
  <c r="C30" i="11"/>
  <c r="C33" i="11"/>
  <c r="C40" i="11"/>
  <c r="C24" i="11"/>
  <c r="C31" i="11"/>
  <c r="C26" i="11"/>
  <c r="C29" i="11"/>
  <c r="C36" i="11"/>
  <c r="C20" i="11"/>
  <c r="C27" i="11"/>
  <c r="C38" i="11"/>
  <c r="C22" i="11"/>
  <c r="C25" i="11"/>
  <c r="C32" i="11"/>
  <c r="C39" i="11"/>
  <c r="C23" i="11"/>
  <c r="C21" i="11"/>
  <c r="C28" i="11"/>
  <c r="C34" i="11"/>
  <c r="C35" i="11"/>
  <c r="C45" i="9"/>
  <c r="C20" i="9"/>
  <c r="C23" i="9"/>
  <c r="C26" i="9"/>
  <c r="C25" i="9"/>
  <c r="C41" i="9"/>
  <c r="C44" i="9"/>
  <c r="C19" i="9"/>
  <c r="C22" i="9"/>
  <c r="C21" i="9"/>
  <c r="C37" i="9"/>
  <c r="C40" i="9"/>
  <c r="C43" i="9"/>
  <c r="C42" i="9"/>
  <c r="C24" i="9"/>
  <c r="C27" i="9"/>
  <c r="C39" i="9"/>
  <c r="C29" i="4"/>
  <c r="C36" i="4"/>
  <c r="C20" i="4"/>
  <c r="C27" i="4"/>
  <c r="C34" i="4"/>
  <c r="C25" i="4"/>
  <c r="C32" i="4"/>
  <c r="C23" i="4"/>
  <c r="C30" i="4"/>
  <c r="C37" i="4"/>
  <c r="C21" i="4"/>
  <c r="C28" i="4"/>
  <c r="C35" i="4"/>
  <c r="C19" i="4"/>
  <c r="C26" i="4"/>
  <c r="C33" i="4"/>
  <c r="C18" i="4"/>
  <c r="C22" i="4"/>
  <c r="C24" i="4"/>
  <c r="C48" i="6"/>
  <c r="C35" i="6"/>
  <c r="C30" i="6"/>
  <c r="C25" i="6"/>
  <c r="C19" i="6"/>
  <c r="C51" i="6"/>
  <c r="C39" i="6"/>
  <c r="C34" i="6"/>
  <c r="C29" i="6"/>
  <c r="C22" i="6"/>
  <c r="C18" i="6"/>
  <c r="C52" i="6"/>
  <c r="C37" i="6"/>
  <c r="C32" i="6"/>
  <c r="C28" i="6"/>
  <c r="C21" i="6"/>
  <c r="C23" i="6"/>
  <c r="C27" i="6"/>
  <c r="G43" i="12"/>
  <c r="H43" i="12" s="1"/>
  <c r="L43" i="12" s="1"/>
  <c r="G43" i="56"/>
  <c r="H43" i="56" s="1"/>
  <c r="L43" i="56" s="1"/>
  <c r="G26" i="56"/>
  <c r="H26" i="56" s="1"/>
  <c r="G51" i="56"/>
  <c r="H51" i="56" s="1"/>
  <c r="G39" i="11"/>
  <c r="H39" i="11" s="1"/>
  <c r="L39" i="11" s="1"/>
  <c r="G60" i="56"/>
  <c r="G38" i="11"/>
  <c r="H38" i="11" s="1"/>
  <c r="L38" i="11" s="1"/>
  <c r="G47" i="56"/>
  <c r="H47" i="56" s="1"/>
  <c r="L47" i="56" s="1"/>
  <c r="G35" i="10"/>
  <c r="H35" i="10" s="1"/>
  <c r="L35" i="10" s="1"/>
  <c r="C34" i="55"/>
  <c r="C37" i="55"/>
  <c r="C21" i="55"/>
  <c r="C24" i="55"/>
  <c r="C31" i="55"/>
  <c r="C30" i="55"/>
  <c r="C33" i="55"/>
  <c r="C40" i="55"/>
  <c r="C20" i="55"/>
  <c r="C23" i="55"/>
  <c r="C22" i="55"/>
  <c r="C29" i="55"/>
  <c r="C39" i="55"/>
  <c r="C19" i="55"/>
  <c r="C32" i="55"/>
  <c r="C38" i="55"/>
  <c r="G41" i="9"/>
  <c r="H41" i="9" s="1"/>
  <c r="L41" i="9" s="1"/>
  <c r="G39" i="9"/>
  <c r="H39" i="9" s="1"/>
  <c r="L39" i="9" s="1"/>
  <c r="G22" i="9"/>
  <c r="G19" i="9"/>
  <c r="G41" i="10"/>
  <c r="H41" i="10" s="1"/>
  <c r="L41" i="10" s="1"/>
  <c r="G45" i="10"/>
  <c r="H45" i="10" s="1"/>
  <c r="L45" i="10" s="1"/>
  <c r="G37" i="10"/>
  <c r="H37" i="10" s="1"/>
  <c r="L37" i="10" s="1"/>
  <c r="G44" i="10"/>
  <c r="H44" i="10" s="1"/>
  <c r="L44" i="10" s="1"/>
  <c r="C25" i="55"/>
  <c r="F49" i="12"/>
  <c r="F56" i="19" s="1"/>
  <c r="C47" i="12"/>
  <c r="C32" i="12"/>
  <c r="G22" i="4"/>
  <c r="H22" i="4" s="1"/>
  <c r="L22" i="4" s="1"/>
  <c r="G24" i="9"/>
  <c r="H24" i="9" s="1"/>
  <c r="L24" i="9" s="1"/>
  <c r="G28" i="4"/>
  <c r="H28" i="4" s="1"/>
  <c r="L28" i="4" s="1"/>
  <c r="G19" i="4"/>
  <c r="G35" i="4"/>
  <c r="G25" i="4"/>
  <c r="H25" i="4" s="1"/>
  <c r="L25" i="4" s="1"/>
  <c r="K54" i="6"/>
  <c r="K41" i="19" s="1"/>
  <c r="K57" i="10"/>
  <c r="K37" i="19" s="1"/>
  <c r="K42" i="55"/>
  <c r="K45" i="19" s="1"/>
  <c r="C36" i="54"/>
  <c r="C20" i="54"/>
  <c r="C27" i="54"/>
  <c r="C34" i="54"/>
  <c r="C18" i="54"/>
  <c r="C25" i="54"/>
  <c r="C32" i="54"/>
  <c r="C39" i="54"/>
  <c r="C23" i="54"/>
  <c r="C30" i="54"/>
  <c r="C37" i="54"/>
  <c r="C21" i="54"/>
  <c r="C28" i="54"/>
  <c r="C35" i="54"/>
  <c r="C19" i="54"/>
  <c r="C26" i="54"/>
  <c r="C33" i="54"/>
  <c r="C17" i="54"/>
  <c r="C40" i="7"/>
  <c r="C36" i="7"/>
  <c r="C29" i="7"/>
  <c r="C46" i="7"/>
  <c r="C21" i="7"/>
  <c r="G22" i="7"/>
  <c r="H22" i="7" s="1"/>
  <c r="L22" i="7"/>
  <c r="G29" i="7"/>
  <c r="H29" i="7"/>
  <c r="L29" i="7" s="1"/>
  <c r="G36" i="7"/>
  <c r="H36" i="7" s="1"/>
  <c r="L36" i="7" s="1"/>
  <c r="G33" i="7"/>
  <c r="H33" i="7" s="1"/>
  <c r="L33" i="7" s="1"/>
  <c r="G23" i="7"/>
  <c r="H23" i="7" s="1"/>
  <c r="L23" i="7" s="1"/>
  <c r="G41" i="7"/>
  <c r="H41" i="7" s="1"/>
  <c r="L41" i="7" s="1"/>
  <c r="G30" i="7"/>
  <c r="H30" i="7" s="1"/>
  <c r="L30" i="7" s="1"/>
  <c r="G48" i="7"/>
  <c r="H48" i="7" s="1"/>
  <c r="L48" i="7" s="1"/>
  <c r="G55" i="7"/>
  <c r="H55" i="7" s="1"/>
  <c r="L55" i="7" s="1"/>
  <c r="G20" i="7"/>
  <c r="G27" i="7"/>
  <c r="H27" i="7" s="1"/>
  <c r="L27" i="7" s="1"/>
  <c r="G24" i="7"/>
  <c r="H24" i="7" s="1"/>
  <c r="L24" i="7" s="1"/>
  <c r="G28" i="7"/>
  <c r="H28" i="7" s="1"/>
  <c r="L28" i="7" s="1"/>
  <c r="G45" i="7"/>
  <c r="H45" i="7" s="1"/>
  <c r="L45" i="7" s="1"/>
  <c r="G34" i="7"/>
  <c r="H34" i="7" s="1"/>
  <c r="L34" i="7" s="1"/>
  <c r="G52" i="7"/>
  <c r="H52" i="7" s="1"/>
  <c r="L52" i="7" s="1"/>
  <c r="G40" i="7"/>
  <c r="H40" i="7" s="1"/>
  <c r="L40" i="7" s="1"/>
  <c r="G46" i="7"/>
  <c r="H46" i="7" s="1"/>
  <c r="L46" i="7" s="1"/>
  <c r="G53" i="7"/>
  <c r="H53" i="7" s="1"/>
  <c r="L53" i="7" s="1"/>
  <c r="G51" i="7"/>
  <c r="H51" i="7" s="1"/>
  <c r="L51" i="7" s="1"/>
  <c r="G31" i="7"/>
  <c r="H31" i="7" s="1"/>
  <c r="L31" i="7" s="1"/>
  <c r="G32" i="7"/>
  <c r="H32" i="7" s="1"/>
  <c r="L32" i="7" s="1"/>
  <c r="G21" i="7"/>
  <c r="H21" i="7" s="1"/>
  <c r="L21" i="7" s="1"/>
  <c r="G39" i="7"/>
  <c r="H39" i="7" s="1"/>
  <c r="L39" i="7" s="1"/>
  <c r="G46" i="12"/>
  <c r="H46" i="12" s="1"/>
  <c r="L46" i="12" s="1"/>
  <c r="G41" i="12"/>
  <c r="H41" i="12" s="1"/>
  <c r="L41" i="12" s="1"/>
  <c r="G21" i="12"/>
  <c r="H21" i="12" s="1"/>
  <c r="L21" i="12" s="1"/>
  <c r="G35" i="12"/>
  <c r="H35" i="12" s="1"/>
  <c r="L35" i="12" s="1"/>
  <c r="G49" i="12"/>
  <c r="G56" i="19" s="1"/>
  <c r="G24" i="12"/>
  <c r="H24" i="12" s="1"/>
  <c r="L24" i="12" s="1"/>
  <c r="G47" i="12"/>
  <c r="H47" i="12" s="1"/>
  <c r="L47" i="12" s="1"/>
  <c r="G39" i="12"/>
  <c r="H39" i="12" s="1"/>
  <c r="L39" i="12" s="1"/>
  <c r="G19" i="12"/>
  <c r="G40" i="12"/>
  <c r="H40" i="12" s="1"/>
  <c r="L40" i="12" s="1"/>
  <c r="G33" i="12"/>
  <c r="H33" i="12" s="1"/>
  <c r="L33" i="12" s="1"/>
  <c r="G45" i="12"/>
  <c r="H45" i="12" s="1"/>
  <c r="L45" i="12" s="1"/>
  <c r="G37" i="12"/>
  <c r="H37" i="12" s="1"/>
  <c r="L37" i="12" s="1"/>
  <c r="G18" i="12"/>
  <c r="G58" i="19" s="1"/>
  <c r="C20" i="12"/>
  <c r="G49" i="7"/>
  <c r="H49" i="7" s="1"/>
  <c r="L49" i="7" s="1"/>
  <c r="G34" i="54"/>
  <c r="H34" i="54" s="1"/>
  <c r="L34" i="54" s="1"/>
  <c r="G18" i="54"/>
  <c r="H18" i="54" s="1"/>
  <c r="L18" i="54" s="1"/>
  <c r="K49" i="12"/>
  <c r="K56" i="19" s="1"/>
  <c r="G26" i="54"/>
  <c r="H26" i="54" s="1"/>
  <c r="L26" i="54" s="1"/>
  <c r="C28" i="55"/>
  <c r="C27" i="55"/>
  <c r="C17" i="55"/>
  <c r="G22" i="54"/>
  <c r="H22" i="54" s="1"/>
  <c r="L22" i="54" s="1"/>
  <c r="G30" i="54"/>
  <c r="H30" i="54" s="1"/>
  <c r="L30" i="54" s="1"/>
  <c r="G38" i="54"/>
  <c r="H38" i="54" s="1"/>
  <c r="G28" i="55"/>
  <c r="H28" i="55" s="1"/>
  <c r="L28" i="55" s="1"/>
  <c r="G27" i="55"/>
  <c r="H27" i="55" s="1"/>
  <c r="L27" i="55" s="1"/>
  <c r="G17" i="55"/>
  <c r="H17" i="55" s="1"/>
  <c r="K41" i="54"/>
  <c r="K52" i="19" s="1"/>
  <c r="C44" i="12"/>
  <c r="C30" i="12"/>
  <c r="C29" i="12"/>
  <c r="C28" i="12"/>
  <c r="C27" i="12"/>
  <c r="C26" i="12"/>
  <c r="C36" i="12"/>
  <c r="C25" i="12"/>
  <c r="G24" i="54"/>
  <c r="H24" i="54" s="1"/>
  <c r="L24" i="54" s="1"/>
  <c r="G32" i="54"/>
  <c r="H32" i="54" s="1"/>
  <c r="L32" i="54" s="1"/>
  <c r="G39" i="54"/>
  <c r="H39" i="54" s="1"/>
  <c r="L39" i="54" s="1"/>
  <c r="G27" i="12"/>
  <c r="H27" i="12" s="1"/>
  <c r="L27" i="12" s="1"/>
  <c r="G26" i="12"/>
  <c r="H26" i="12" s="1"/>
  <c r="L26" i="12" s="1"/>
  <c r="G36" i="12"/>
  <c r="H36" i="12"/>
  <c r="L36" i="12" s="1"/>
  <c r="G25" i="12"/>
  <c r="H25" i="12" s="1"/>
  <c r="L25" i="12" s="1"/>
  <c r="G30" i="12"/>
  <c r="H30" i="12" s="1"/>
  <c r="L30" i="12" s="1"/>
  <c r="G28" i="12"/>
  <c r="H28" i="12" s="1"/>
  <c r="L28" i="12" s="1"/>
  <c r="G29" i="12"/>
  <c r="H29" i="12" s="1"/>
  <c r="L29" i="12" s="1"/>
  <c r="C50" i="6"/>
  <c r="C42" i="6"/>
  <c r="C41" i="6"/>
  <c r="C47" i="6"/>
  <c r="C40" i="6"/>
  <c r="C46" i="6"/>
  <c r="C45" i="6"/>
  <c r="C44" i="6"/>
  <c r="C43" i="6"/>
  <c r="C31" i="9"/>
  <c r="C30" i="9"/>
  <c r="C36" i="9"/>
  <c r="C29" i="9"/>
  <c r="C28" i="9"/>
  <c r="C35" i="9"/>
  <c r="C34" i="9"/>
  <c r="C33" i="9"/>
  <c r="C32" i="9"/>
  <c r="C22" i="12"/>
  <c r="C32" i="56"/>
  <c r="C35" i="12"/>
  <c r="G20" i="54"/>
  <c r="H20" i="54" s="1"/>
  <c r="L20" i="54" s="1"/>
  <c r="G28" i="54"/>
  <c r="H28" i="54" s="1"/>
  <c r="L28" i="54" s="1"/>
  <c r="G47" i="9"/>
  <c r="G44" i="19" s="1"/>
  <c r="G35" i="9"/>
  <c r="H35" i="9" s="1"/>
  <c r="L35" i="9" s="1"/>
  <c r="G34" i="9"/>
  <c r="G33" i="9"/>
  <c r="H33" i="9" s="1"/>
  <c r="L33" i="9" s="1"/>
  <c r="G32" i="9"/>
  <c r="H32" i="9" s="1"/>
  <c r="L32" i="9" s="1"/>
  <c r="G31" i="9"/>
  <c r="H31" i="9" s="1"/>
  <c r="L31" i="9" s="1"/>
  <c r="G30" i="9"/>
  <c r="G36" i="9"/>
  <c r="G29" i="9"/>
  <c r="H29" i="9" s="1"/>
  <c r="L29" i="9" s="1"/>
  <c r="G28" i="9"/>
  <c r="H28" i="9" s="1"/>
  <c r="L28" i="9" s="1"/>
  <c r="G46" i="6"/>
  <c r="H46" i="6" s="1"/>
  <c r="L46" i="6" s="1"/>
  <c r="G45" i="6"/>
  <c r="H45" i="6" s="1"/>
  <c r="L45" i="6" s="1"/>
  <c r="G44" i="6"/>
  <c r="H44" i="6" s="1"/>
  <c r="L44" i="6" s="1"/>
  <c r="G43" i="6"/>
  <c r="H43" i="6" s="1"/>
  <c r="L43" i="6" s="1"/>
  <c r="G42" i="6"/>
  <c r="H42" i="6" s="1"/>
  <c r="L42" i="6" s="1"/>
  <c r="G41" i="6"/>
  <c r="H41" i="6" s="1"/>
  <c r="L41" i="6" s="1"/>
  <c r="G47" i="6"/>
  <c r="H47" i="6"/>
  <c r="L47" i="6" s="1"/>
  <c r="G40" i="6"/>
  <c r="H40" i="6" s="1"/>
  <c r="L40" i="6" s="1"/>
  <c r="K42" i="11"/>
  <c r="K47" i="19" s="1"/>
  <c r="F54" i="6"/>
  <c r="H37" i="4"/>
  <c r="L37" i="4" s="1"/>
  <c r="G23" i="9"/>
  <c r="G25" i="9"/>
  <c r="H25" i="9" s="1"/>
  <c r="L25" i="9" s="1"/>
  <c r="G40" i="9"/>
  <c r="H40" i="9" s="1"/>
  <c r="L40" i="9" s="1"/>
  <c r="G42" i="9"/>
  <c r="H42" i="9" s="1"/>
  <c r="L42" i="9" s="1"/>
  <c r="G23" i="4"/>
  <c r="H23" i="4" s="1"/>
  <c r="L23" i="4" s="1"/>
  <c r="G26" i="4"/>
  <c r="H26" i="4" s="1"/>
  <c r="L26" i="4" s="1"/>
  <c r="G29" i="4"/>
  <c r="H29" i="4" s="1"/>
  <c r="L29" i="4" s="1"/>
  <c r="G32" i="4"/>
  <c r="H32" i="4" s="1"/>
  <c r="L32" i="4" s="1"/>
  <c r="C24" i="12"/>
  <c r="C40" i="12"/>
  <c r="G31" i="56"/>
  <c r="G39" i="56"/>
  <c r="G56" i="56"/>
  <c r="G20" i="9"/>
  <c r="H20" i="9" s="1"/>
  <c r="G26" i="9"/>
  <c r="H26" i="9" s="1"/>
  <c r="L26" i="9" s="1"/>
  <c r="G37" i="9"/>
  <c r="H37" i="9" s="1"/>
  <c r="L37" i="9" s="1"/>
  <c r="G43" i="9"/>
  <c r="G45" i="9"/>
  <c r="H45" i="9" s="1"/>
  <c r="L45" i="9" s="1"/>
  <c r="G18" i="4"/>
  <c r="H18" i="4" s="1"/>
  <c r="L18" i="4" s="1"/>
  <c r="G20" i="4"/>
  <c r="G27" i="4"/>
  <c r="G30" i="4"/>
  <c r="H30" i="4" s="1"/>
  <c r="L30" i="4" s="1"/>
  <c r="G33" i="4"/>
  <c r="H33" i="4" s="1"/>
  <c r="L33" i="4" s="1"/>
  <c r="G36" i="4"/>
  <c r="C18" i="12"/>
  <c r="G21" i="9"/>
  <c r="G27" i="9"/>
  <c r="G38" i="9"/>
  <c r="H38" i="9" s="1"/>
  <c r="L38" i="9" s="1"/>
  <c r="G44" i="9"/>
  <c r="H44" i="9" s="1"/>
  <c r="L44" i="9" s="1"/>
  <c r="G21" i="4"/>
  <c r="H21" i="4" s="1"/>
  <c r="L21" i="4" s="1"/>
  <c r="G24" i="4"/>
  <c r="G31" i="4"/>
  <c r="G34" i="4"/>
  <c r="H34" i="4" s="1"/>
  <c r="L34" i="4" s="1"/>
  <c r="L17" i="55"/>
  <c r="L38" i="54"/>
  <c r="L34" i="12"/>
  <c r="G50" i="79" l="1"/>
  <c r="H50" i="79" s="1"/>
  <c r="L50" i="79" s="1"/>
  <c r="G27" i="79"/>
  <c r="H27" i="79" s="1"/>
  <c r="L27" i="79" s="1"/>
  <c r="G26" i="79"/>
  <c r="H26" i="79" s="1"/>
  <c r="L26" i="79" s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5" i="3"/>
  <c r="G25" i="3"/>
  <c r="H25" i="3" s="1"/>
  <c r="L25" i="3" s="1"/>
  <c r="G52" i="3"/>
  <c r="H52" i="3" s="1"/>
  <c r="L52" i="3" s="1"/>
  <c r="G49" i="3"/>
  <c r="H49" i="3" s="1"/>
  <c r="L49" i="3" s="1"/>
  <c r="G47" i="3"/>
  <c r="H47" i="3" s="1"/>
  <c r="L47" i="3" s="1"/>
  <c r="G45" i="3"/>
  <c r="H45" i="3" s="1"/>
  <c r="L45" i="3" s="1"/>
  <c r="G43" i="3"/>
  <c r="H43" i="3" s="1"/>
  <c r="L43" i="3" s="1"/>
  <c r="G40" i="3"/>
  <c r="H40" i="3" s="1"/>
  <c r="L40" i="3" s="1"/>
  <c r="G38" i="3"/>
  <c r="H38" i="3" s="1"/>
  <c r="L38" i="3" s="1"/>
  <c r="G36" i="3"/>
  <c r="H36" i="3" s="1"/>
  <c r="L36" i="3" s="1"/>
  <c r="G33" i="3"/>
  <c r="H33" i="3" s="1"/>
  <c r="L33" i="3" s="1"/>
  <c r="G30" i="3"/>
  <c r="H30" i="3" s="1"/>
  <c r="L30" i="3" s="1"/>
  <c r="G51" i="3"/>
  <c r="H51" i="3" s="1"/>
  <c r="L51" i="3" s="1"/>
  <c r="G48" i="3"/>
  <c r="H48" i="3" s="1"/>
  <c r="L48" i="3" s="1"/>
  <c r="G46" i="3"/>
  <c r="H46" i="3" s="1"/>
  <c r="L46" i="3" s="1"/>
  <c r="G44" i="3"/>
  <c r="H44" i="3" s="1"/>
  <c r="L44" i="3" s="1"/>
  <c r="G42" i="3"/>
  <c r="H42" i="3" s="1"/>
  <c r="L42" i="3" s="1"/>
  <c r="G39" i="3"/>
  <c r="H39" i="3" s="1"/>
  <c r="L39" i="3" s="1"/>
  <c r="G37" i="3"/>
  <c r="H37" i="3" s="1"/>
  <c r="L37" i="3" s="1"/>
  <c r="G34" i="3"/>
  <c r="H34" i="3" s="1"/>
  <c r="L34" i="3" s="1"/>
  <c r="G32" i="3"/>
  <c r="H32" i="3" s="1"/>
  <c r="L32" i="3" s="1"/>
  <c r="G29" i="3"/>
  <c r="H29" i="3" s="1"/>
  <c r="L29" i="3" s="1"/>
  <c r="G50" i="3"/>
  <c r="H50" i="3" s="1"/>
  <c r="L50" i="3" s="1"/>
  <c r="G41" i="3"/>
  <c r="H41" i="3" s="1"/>
  <c r="L41" i="3" s="1"/>
  <c r="G35" i="3"/>
  <c r="H35" i="3" s="1"/>
  <c r="L35" i="3" s="1"/>
  <c r="G31" i="3"/>
  <c r="H31" i="3" s="1"/>
  <c r="L31" i="3" s="1"/>
  <c r="C37" i="79"/>
  <c r="C50" i="79"/>
  <c r="G67" i="79"/>
  <c r="H67" i="79" s="1"/>
  <c r="L67" i="79" s="1"/>
  <c r="G66" i="79"/>
  <c r="H66" i="79" s="1"/>
  <c r="L66" i="79" s="1"/>
  <c r="G65" i="79"/>
  <c r="H65" i="79" s="1"/>
  <c r="L65" i="79" s="1"/>
  <c r="G64" i="79"/>
  <c r="H64" i="79" s="1"/>
  <c r="L64" i="79" s="1"/>
  <c r="G31" i="79"/>
  <c r="H31" i="79" s="1"/>
  <c r="L31" i="79" s="1"/>
  <c r="G30" i="79"/>
  <c r="H30" i="79" s="1"/>
  <c r="L30" i="79" s="1"/>
  <c r="G37" i="79"/>
  <c r="H37" i="79" s="1"/>
  <c r="L37" i="79" s="1"/>
  <c r="G24" i="79"/>
  <c r="H24" i="79" s="1"/>
  <c r="L24" i="79" s="1"/>
  <c r="G63" i="79"/>
  <c r="H63" i="79" s="1"/>
  <c r="L63" i="79" s="1"/>
  <c r="G81" i="79"/>
  <c r="H81" i="79" s="1"/>
  <c r="L81" i="79" s="1"/>
  <c r="G78" i="79"/>
  <c r="H78" i="79" s="1"/>
  <c r="L78" i="79" s="1"/>
  <c r="G72" i="79"/>
  <c r="H72" i="79" s="1"/>
  <c r="L72" i="79" s="1"/>
  <c r="G62" i="79"/>
  <c r="H62" i="79" s="1"/>
  <c r="L62" i="79" s="1"/>
  <c r="G80" i="79"/>
  <c r="H80" i="79" s="1"/>
  <c r="L80" i="79" s="1"/>
  <c r="G77" i="79"/>
  <c r="H77" i="79" s="1"/>
  <c r="L77" i="79" s="1"/>
  <c r="G82" i="79"/>
  <c r="H82" i="79" s="1"/>
  <c r="L82" i="79" s="1"/>
  <c r="G60" i="79"/>
  <c r="H60" i="79" s="1"/>
  <c r="L60" i="79" s="1"/>
  <c r="G79" i="79"/>
  <c r="H79" i="79" s="1"/>
  <c r="L79" i="79" s="1"/>
  <c r="G59" i="79"/>
  <c r="H59" i="79" s="1"/>
  <c r="L59" i="79" s="1"/>
  <c r="G57" i="79"/>
  <c r="H57" i="79" s="1"/>
  <c r="L57" i="79" s="1"/>
  <c r="G32" i="79"/>
  <c r="H32" i="79" s="1"/>
  <c r="L32" i="79" s="1"/>
  <c r="G58" i="79"/>
  <c r="H58" i="79" s="1"/>
  <c r="L58" i="79" s="1"/>
  <c r="G39" i="79"/>
  <c r="H39" i="79" s="1"/>
  <c r="L39" i="79" s="1"/>
  <c r="G45" i="79"/>
  <c r="H45" i="79" s="1"/>
  <c r="L45" i="79" s="1"/>
  <c r="G43" i="79"/>
  <c r="H43" i="79" s="1"/>
  <c r="L43" i="79" s="1"/>
  <c r="G42" i="79"/>
  <c r="H42" i="79" s="1"/>
  <c r="L42" i="79" s="1"/>
  <c r="G36" i="79"/>
  <c r="H36" i="79" s="1"/>
  <c r="L36" i="79" s="1"/>
  <c r="G70" i="79"/>
  <c r="H70" i="79" s="1"/>
  <c r="L70" i="79" s="1"/>
  <c r="G69" i="79"/>
  <c r="H69" i="79" s="1"/>
  <c r="L69" i="79" s="1"/>
  <c r="G33" i="79"/>
  <c r="H33" i="79" s="1"/>
  <c r="L33" i="79" s="1"/>
  <c r="C24" i="79"/>
  <c r="C42" i="79"/>
  <c r="C22" i="79"/>
  <c r="C19" i="79"/>
  <c r="C18" i="79"/>
  <c r="C17" i="79"/>
  <c r="C21" i="79"/>
  <c r="C20" i="79"/>
  <c r="G21" i="79"/>
  <c r="H21" i="79" s="1"/>
  <c r="L21" i="79" s="1"/>
  <c r="G20" i="79"/>
  <c r="H20" i="79" s="1"/>
  <c r="L20" i="79" s="1"/>
  <c r="G22" i="79"/>
  <c r="H22" i="79" s="1"/>
  <c r="L22" i="79" s="1"/>
  <c r="G19" i="79"/>
  <c r="H19" i="79" s="1"/>
  <c r="L19" i="79" s="1"/>
  <c r="G17" i="79"/>
  <c r="H17" i="79" s="1"/>
  <c r="L17" i="79" s="1"/>
  <c r="G18" i="79"/>
  <c r="H18" i="79" s="1"/>
  <c r="L18" i="79" s="1"/>
  <c r="G27" i="3"/>
  <c r="H27" i="3" s="1"/>
  <c r="L27" i="3" s="1"/>
  <c r="C27" i="3"/>
  <c r="C27" i="79"/>
  <c r="C31" i="79"/>
  <c r="C39" i="79"/>
  <c r="C82" i="79"/>
  <c r="C26" i="79"/>
  <c r="C30" i="79"/>
  <c r="C36" i="79"/>
  <c r="C81" i="79"/>
  <c r="C33" i="79"/>
  <c r="C45" i="79"/>
  <c r="C80" i="79"/>
  <c r="C43" i="79"/>
  <c r="C79" i="79"/>
  <c r="C67" i="79"/>
  <c r="C63" i="79"/>
  <c r="C32" i="79"/>
  <c r="C78" i="79"/>
  <c r="C72" i="79"/>
  <c r="C66" i="79"/>
  <c r="C62" i="79"/>
  <c r="C77" i="79"/>
  <c r="C70" i="79"/>
  <c r="C65" i="79"/>
  <c r="C69" i="79"/>
  <c r="C64" i="79"/>
  <c r="C58" i="79"/>
  <c r="C49" i="79"/>
  <c r="C41" i="79"/>
  <c r="C60" i="79"/>
  <c r="C57" i="79"/>
  <c r="C54" i="79"/>
  <c r="C48" i="79"/>
  <c r="C59" i="79"/>
  <c r="C56" i="79"/>
  <c r="C52" i="79"/>
  <c r="C51" i="79"/>
  <c r="C29" i="79"/>
  <c r="C35" i="79"/>
  <c r="H19" i="7"/>
  <c r="L19" i="7" s="1"/>
  <c r="F57" i="7"/>
  <c r="F38" i="19" s="1"/>
  <c r="H43" i="9"/>
  <c r="L43" i="9" s="1"/>
  <c r="H23" i="9"/>
  <c r="L23" i="9" s="1"/>
  <c r="H36" i="9"/>
  <c r="L36" i="9" s="1"/>
  <c r="H27" i="9"/>
  <c r="L27" i="9" s="1"/>
  <c r="H30" i="9"/>
  <c r="L30" i="9" s="1"/>
  <c r="H34" i="9"/>
  <c r="L34" i="9" s="1"/>
  <c r="H22" i="9"/>
  <c r="L22" i="9" s="1"/>
  <c r="F47" i="9"/>
  <c r="F44" i="19" s="1"/>
  <c r="H21" i="9"/>
  <c r="L21" i="9" s="1"/>
  <c r="K18" i="56"/>
  <c r="K30" i="56"/>
  <c r="K39" i="4"/>
  <c r="F41" i="54"/>
  <c r="F52" i="19" s="1"/>
  <c r="C31" i="6"/>
  <c r="H20" i="7"/>
  <c r="H19" i="9"/>
  <c r="L19" i="9" s="1"/>
  <c r="H17" i="54"/>
  <c r="L17" i="54" s="1"/>
  <c r="H28" i="6"/>
  <c r="L28" i="6" s="1"/>
  <c r="F29" i="99"/>
  <c r="H29" i="99" s="1"/>
  <c r="L29" i="99" s="1"/>
  <c r="F29" i="94"/>
  <c r="H29" i="94" s="1"/>
  <c r="L29" i="94" s="1"/>
  <c r="F29" i="89"/>
  <c r="H29" i="89" s="1"/>
  <c r="L29" i="89" s="1"/>
  <c r="F29" i="88"/>
  <c r="H29" i="88" s="1"/>
  <c r="L29" i="88" s="1"/>
  <c r="F29" i="87"/>
  <c r="H29" i="87" s="1"/>
  <c r="L29" i="87" s="1"/>
  <c r="F29" i="86"/>
  <c r="H29" i="86" s="1"/>
  <c r="L29" i="86" s="1"/>
  <c r="F29" i="98"/>
  <c r="H29" i="98" s="1"/>
  <c r="L29" i="98" s="1"/>
  <c r="F29" i="83"/>
  <c r="H29" i="83" s="1"/>
  <c r="L29" i="83" s="1"/>
  <c r="F29" i="96"/>
  <c r="H29" i="96" s="1"/>
  <c r="L29" i="96" s="1"/>
  <c r="F29" i="97"/>
  <c r="H29" i="97" s="1"/>
  <c r="L29" i="97" s="1"/>
  <c r="F29" i="95"/>
  <c r="H29" i="95" s="1"/>
  <c r="L29" i="95" s="1"/>
  <c r="F29" i="92"/>
  <c r="H29" i="92" s="1"/>
  <c r="L29" i="92" s="1"/>
  <c r="F29" i="91"/>
  <c r="H29" i="91" s="1"/>
  <c r="L29" i="91" s="1"/>
  <c r="F29" i="90"/>
  <c r="H29" i="90" s="1"/>
  <c r="L29" i="90" s="1"/>
  <c r="F29" i="85"/>
  <c r="H29" i="85" s="1"/>
  <c r="L29" i="85" s="1"/>
  <c r="F29" i="82"/>
  <c r="H29" i="82" s="1"/>
  <c r="L29" i="82" s="1"/>
  <c r="F35" i="79"/>
  <c r="F41" i="19"/>
  <c r="F29" i="79"/>
  <c r="L51" i="56"/>
  <c r="L22" i="56"/>
  <c r="L36" i="56"/>
  <c r="L57" i="56"/>
  <c r="L55" i="56"/>
  <c r="L34" i="56"/>
  <c r="L26" i="56"/>
  <c r="L38" i="56"/>
  <c r="L63" i="56"/>
  <c r="L24" i="56"/>
  <c r="L45" i="56"/>
  <c r="C28" i="10"/>
  <c r="C22" i="10"/>
  <c r="H18" i="55"/>
  <c r="L18" i="55" s="1"/>
  <c r="G20" i="10"/>
  <c r="H20" i="10" s="1"/>
  <c r="L20" i="10" s="1"/>
  <c r="G22" i="10"/>
  <c r="H22" i="10" s="1"/>
  <c r="L22" i="10" s="1"/>
  <c r="G56" i="79"/>
  <c r="H56" i="79" s="1"/>
  <c r="L56" i="79" s="1"/>
  <c r="G41" i="79"/>
  <c r="G74" i="79"/>
  <c r="G13" i="19" s="1"/>
  <c r="G35" i="79"/>
  <c r="F39" i="4"/>
  <c r="H35" i="4"/>
  <c r="L35" i="4" s="1"/>
  <c r="H31" i="4"/>
  <c r="L31" i="4" s="1"/>
  <c r="H27" i="4"/>
  <c r="L27" i="4" s="1"/>
  <c r="H19" i="4"/>
  <c r="L19" i="4" s="1"/>
  <c r="H24" i="4"/>
  <c r="L24" i="4" s="1"/>
  <c r="H36" i="4"/>
  <c r="L36" i="4" s="1"/>
  <c r="H20" i="4"/>
  <c r="L20" i="4" s="1"/>
  <c r="C26" i="3"/>
  <c r="G26" i="3"/>
  <c r="H26" i="3" s="1"/>
  <c r="L26" i="3" s="1"/>
  <c r="C24" i="3"/>
  <c r="C23" i="3"/>
  <c r="G23" i="3"/>
  <c r="H23" i="3" s="1"/>
  <c r="L23" i="3" s="1"/>
  <c r="G24" i="3"/>
  <c r="H24" i="3" s="1"/>
  <c r="L24" i="3" s="1"/>
  <c r="C22" i="3"/>
  <c r="G22" i="3"/>
  <c r="H22" i="3" s="1"/>
  <c r="L22" i="3" s="1"/>
  <c r="H19" i="3"/>
  <c r="L19" i="3" s="1"/>
  <c r="C19" i="3"/>
  <c r="K54" i="3"/>
  <c r="F54" i="3"/>
  <c r="G46" i="10"/>
  <c r="H46" i="10" s="1"/>
  <c r="L46" i="10" s="1"/>
  <c r="G29" i="10"/>
  <c r="H29" i="10" s="1"/>
  <c r="L29" i="10" s="1"/>
  <c r="G28" i="10"/>
  <c r="H28" i="10" s="1"/>
  <c r="L28" i="10" s="1"/>
  <c r="G23" i="10"/>
  <c r="H23" i="10" s="1"/>
  <c r="L23" i="10" s="1"/>
  <c r="G34" i="10"/>
  <c r="H34" i="10" s="1"/>
  <c r="L34" i="10" s="1"/>
  <c r="G53" i="10"/>
  <c r="H53" i="10" s="1"/>
  <c r="L53" i="10" s="1"/>
  <c r="G25" i="10"/>
  <c r="H25" i="10" s="1"/>
  <c r="L25" i="10" s="1"/>
  <c r="G48" i="10"/>
  <c r="H48" i="10" s="1"/>
  <c r="L48" i="10" s="1"/>
  <c r="G47" i="10"/>
  <c r="H47" i="10" s="1"/>
  <c r="L47" i="10" s="1"/>
  <c r="G40" i="10"/>
  <c r="H40" i="10" s="1"/>
  <c r="L40" i="10" s="1"/>
  <c r="C55" i="10"/>
  <c r="C47" i="10"/>
  <c r="C52" i="10"/>
  <c r="C54" i="10"/>
  <c r="C38" i="10"/>
  <c r="C40" i="10"/>
  <c r="C43" i="10"/>
  <c r="C45" i="10"/>
  <c r="G31" i="10"/>
  <c r="G39" i="10"/>
  <c r="H39" i="10" s="1"/>
  <c r="L39" i="10" s="1"/>
  <c r="G52" i="10"/>
  <c r="H52" i="10" s="1"/>
  <c r="L52" i="10" s="1"/>
  <c r="G57" i="10"/>
  <c r="G37" i="19" s="1"/>
  <c r="G24" i="10"/>
  <c r="H24" i="10" s="1"/>
  <c r="L24" i="10" s="1"/>
  <c r="G27" i="10"/>
  <c r="H27" i="10" s="1"/>
  <c r="L27" i="10" s="1"/>
  <c r="G54" i="10"/>
  <c r="H54" i="10" s="1"/>
  <c r="L54" i="10" s="1"/>
  <c r="C48" i="10"/>
  <c r="C50" i="10"/>
  <c r="C35" i="10"/>
  <c r="C41" i="10"/>
  <c r="C21" i="10"/>
  <c r="C33" i="10"/>
  <c r="C26" i="10"/>
  <c r="C46" i="10"/>
  <c r="G33" i="10"/>
  <c r="G51" i="10"/>
  <c r="H51" i="10" s="1"/>
  <c r="L51" i="10" s="1"/>
  <c r="G55" i="10"/>
  <c r="H55" i="10" s="1"/>
  <c r="L55" i="10" s="1"/>
  <c r="G36" i="10"/>
  <c r="H36" i="10" s="1"/>
  <c r="L36" i="10" s="1"/>
  <c r="G50" i="10"/>
  <c r="H50" i="10" s="1"/>
  <c r="L50" i="10" s="1"/>
  <c r="G21" i="10"/>
  <c r="H21" i="10" s="1"/>
  <c r="L21" i="10" s="1"/>
  <c r="G43" i="10"/>
  <c r="H43" i="10" s="1"/>
  <c r="L43" i="10" s="1"/>
  <c r="G26" i="10"/>
  <c r="H26" i="10" s="1"/>
  <c r="L26" i="10" s="1"/>
  <c r="G30" i="10"/>
  <c r="H30" i="10" s="1"/>
  <c r="L30" i="10" s="1"/>
  <c r="G19" i="10"/>
  <c r="H19" i="10" s="1"/>
  <c r="L19" i="10" s="1"/>
  <c r="C29" i="10"/>
  <c r="C37" i="10"/>
  <c r="C53" i="10"/>
  <c r="C19" i="10"/>
  <c r="C39" i="10"/>
  <c r="C24" i="10"/>
  <c r="C44" i="10"/>
  <c r="C51" i="10"/>
  <c r="C30" i="10"/>
  <c r="G38" i="10"/>
  <c r="L20" i="7"/>
  <c r="L57" i="7" s="1"/>
  <c r="L38" i="19" s="1"/>
  <c r="H57" i="7"/>
  <c r="H38" i="19" s="1"/>
  <c r="H19" i="12"/>
  <c r="G59" i="19"/>
  <c r="H18" i="12"/>
  <c r="F53" i="56"/>
  <c r="H35" i="11"/>
  <c r="L35" i="11" s="1"/>
  <c r="G21" i="54"/>
  <c r="H21" i="54" s="1"/>
  <c r="L21" i="54" s="1"/>
  <c r="C45" i="12"/>
  <c r="C41" i="12"/>
  <c r="C21" i="12"/>
  <c r="K53" i="56"/>
  <c r="H33" i="10"/>
  <c r="L33" i="10" s="1"/>
  <c r="H27" i="11"/>
  <c r="L27" i="11" s="1"/>
  <c r="G35" i="54"/>
  <c r="H35" i="54" s="1"/>
  <c r="L35" i="54" s="1"/>
  <c r="C19" i="12"/>
  <c r="C46" i="12"/>
  <c r="C33" i="12"/>
  <c r="H49" i="6"/>
  <c r="L49" i="6" s="1"/>
  <c r="G23" i="55"/>
  <c r="H23" i="55" s="1"/>
  <c r="L23" i="55" s="1"/>
  <c r="C34" i="12"/>
  <c r="C43" i="12"/>
  <c r="C37" i="12"/>
  <c r="G48" i="79"/>
  <c r="H48" i="79" s="1"/>
  <c r="L48" i="79" s="1"/>
  <c r="G51" i="79"/>
  <c r="H51" i="79" s="1"/>
  <c r="L51" i="79" s="1"/>
  <c r="G29" i="79"/>
  <c r="G54" i="79"/>
  <c r="H54" i="79" s="1"/>
  <c r="L54" i="79" s="1"/>
  <c r="G49" i="79"/>
  <c r="H49" i="79" s="1"/>
  <c r="L49" i="79" s="1"/>
  <c r="G52" i="79"/>
  <c r="H52" i="79" s="1"/>
  <c r="L52" i="79" s="1"/>
  <c r="F30" i="56"/>
  <c r="F77" i="56" s="1"/>
  <c r="H48" i="56"/>
  <c r="L48" i="56" s="1"/>
  <c r="H42" i="56"/>
  <c r="L42" i="56" s="1"/>
  <c r="H46" i="56"/>
  <c r="L46" i="56" s="1"/>
  <c r="H33" i="56"/>
  <c r="L33" i="56" s="1"/>
  <c r="H44" i="56"/>
  <c r="L44" i="56" s="1"/>
  <c r="H58" i="56"/>
  <c r="L58" i="56" s="1"/>
  <c r="F18" i="56"/>
  <c r="H37" i="56"/>
  <c r="L37" i="56" s="1"/>
  <c r="C61" i="56"/>
  <c r="C65" i="56"/>
  <c r="C72" i="56"/>
  <c r="C68" i="56"/>
  <c r="C75" i="56"/>
  <c r="C73" i="56"/>
  <c r="C71" i="56"/>
  <c r="C69" i="56"/>
  <c r="C67" i="56"/>
  <c r="C74" i="56"/>
  <c r="C70" i="56"/>
  <c r="C66" i="56"/>
  <c r="H60" i="56"/>
  <c r="L60" i="56" s="1"/>
  <c r="C20" i="56"/>
  <c r="C27" i="56"/>
  <c r="C37" i="56"/>
  <c r="C39" i="56"/>
  <c r="C47" i="56"/>
  <c r="C53" i="56"/>
  <c r="C22" i="56"/>
  <c r="C35" i="56"/>
  <c r="C31" i="56"/>
  <c r="C40" i="56"/>
  <c r="G73" i="56"/>
  <c r="H73" i="56" s="1"/>
  <c r="L73" i="56" s="1"/>
  <c r="G65" i="56"/>
  <c r="G74" i="56"/>
  <c r="H74" i="56" s="1"/>
  <c r="L74" i="56" s="1"/>
  <c r="G72" i="56"/>
  <c r="H72" i="56" s="1"/>
  <c r="L72" i="56" s="1"/>
  <c r="G70" i="56"/>
  <c r="H70" i="56" s="1"/>
  <c r="L70" i="56" s="1"/>
  <c r="G68" i="56"/>
  <c r="H68" i="56" s="1"/>
  <c r="L68" i="56" s="1"/>
  <c r="G66" i="56"/>
  <c r="H66" i="56" s="1"/>
  <c r="G71" i="56"/>
  <c r="H71" i="56" s="1"/>
  <c r="L71" i="56" s="1"/>
  <c r="G69" i="56"/>
  <c r="H69" i="56" s="1"/>
  <c r="L69" i="56" s="1"/>
  <c r="G67" i="56"/>
  <c r="H67" i="56" s="1"/>
  <c r="L67" i="56" s="1"/>
  <c r="G75" i="56"/>
  <c r="H75" i="56" s="1"/>
  <c r="L75" i="56" s="1"/>
  <c r="H56" i="56"/>
  <c r="H27" i="56"/>
  <c r="L27" i="56" s="1"/>
  <c r="H23" i="56"/>
  <c r="L23" i="56" s="1"/>
  <c r="H54" i="56"/>
  <c r="H50" i="56"/>
  <c r="L50" i="56" s="1"/>
  <c r="C56" i="56"/>
  <c r="C45" i="56"/>
  <c r="C60" i="56"/>
  <c r="C49" i="56"/>
  <c r="C34" i="56"/>
  <c r="C42" i="56"/>
  <c r="C21" i="56"/>
  <c r="C58" i="56"/>
  <c r="C33" i="56"/>
  <c r="C63" i="56"/>
  <c r="C50" i="56"/>
  <c r="H39" i="56"/>
  <c r="L39" i="56" s="1"/>
  <c r="H19" i="56"/>
  <c r="L19" i="56" s="1"/>
  <c r="C38" i="56"/>
  <c r="C19" i="56"/>
  <c r="C51" i="56"/>
  <c r="C26" i="56"/>
  <c r="C44" i="56"/>
  <c r="C36" i="56"/>
  <c r="C23" i="56"/>
  <c r="C54" i="56"/>
  <c r="H31" i="56"/>
  <c r="L31" i="56" s="1"/>
  <c r="C18" i="56"/>
  <c r="H35" i="56"/>
  <c r="L35" i="56" s="1"/>
  <c r="H21" i="56"/>
  <c r="L21" i="56" s="1"/>
  <c r="H25" i="56"/>
  <c r="L25" i="56" s="1"/>
  <c r="H62" i="56"/>
  <c r="L62" i="56" s="1"/>
  <c r="C57" i="56"/>
  <c r="C46" i="56"/>
  <c r="C28" i="56"/>
  <c r="C55" i="56"/>
  <c r="C30" i="56"/>
  <c r="C25" i="56"/>
  <c r="C59" i="56"/>
  <c r="C62" i="56"/>
  <c r="G61" i="56"/>
  <c r="H61" i="56" s="1"/>
  <c r="L61" i="56" s="1"/>
  <c r="C43" i="56"/>
  <c r="L56" i="56"/>
  <c r="G31" i="55"/>
  <c r="H31" i="55" s="1"/>
  <c r="L31" i="55" s="1"/>
  <c r="G22" i="55"/>
  <c r="H22" i="55" s="1"/>
  <c r="L22" i="55" s="1"/>
  <c r="G32" i="55"/>
  <c r="H32" i="55" s="1"/>
  <c r="L32" i="55" s="1"/>
  <c r="G24" i="55"/>
  <c r="H24" i="55" s="1"/>
  <c r="L24" i="55" s="1"/>
  <c r="G20" i="55"/>
  <c r="H20" i="55" s="1"/>
  <c r="G37" i="55"/>
  <c r="H37" i="55" s="1"/>
  <c r="L37" i="55" s="1"/>
  <c r="G25" i="55"/>
  <c r="H25" i="55" s="1"/>
  <c r="L25" i="55" s="1"/>
  <c r="G42" i="55"/>
  <c r="G45" i="19" s="1"/>
  <c r="G38" i="55"/>
  <c r="H38" i="55" s="1"/>
  <c r="L38" i="55" s="1"/>
  <c r="G30" i="55"/>
  <c r="H30" i="55" s="1"/>
  <c r="L30" i="55" s="1"/>
  <c r="G29" i="55"/>
  <c r="H29" i="55" s="1"/>
  <c r="L29" i="55" s="1"/>
  <c r="G21" i="55"/>
  <c r="H21" i="55" s="1"/>
  <c r="L21" i="55" s="1"/>
  <c r="G39" i="55"/>
  <c r="H39" i="55" s="1"/>
  <c r="L39" i="55" s="1"/>
  <c r="H28" i="56"/>
  <c r="L28" i="56" s="1"/>
  <c r="H40" i="56"/>
  <c r="L40" i="56" s="1"/>
  <c r="H32" i="56"/>
  <c r="L32" i="56" s="1"/>
  <c r="H49" i="56"/>
  <c r="H29" i="11"/>
  <c r="H37" i="11"/>
  <c r="L37" i="11" s="1"/>
  <c r="H38" i="10"/>
  <c r="L38" i="10" s="1"/>
  <c r="H31" i="10"/>
  <c r="L20" i="9"/>
  <c r="H39" i="4"/>
  <c r="H20" i="56"/>
  <c r="H50" i="6"/>
  <c r="H35" i="79" l="1"/>
  <c r="L35" i="79" s="1"/>
  <c r="H29" i="79"/>
  <c r="L29" i="79" s="1"/>
  <c r="K77" i="56"/>
  <c r="H74" i="103"/>
  <c r="J41" i="102"/>
  <c r="K41" i="102" s="1"/>
  <c r="L41" i="102" s="1"/>
  <c r="J41" i="104"/>
  <c r="K41" i="104" s="1"/>
  <c r="L41" i="104" s="1"/>
  <c r="H74" i="102"/>
  <c r="H74" i="104"/>
  <c r="J41" i="103"/>
  <c r="K41" i="103" s="1"/>
  <c r="L41" i="103" s="1"/>
  <c r="J41" i="101"/>
  <c r="K41" i="101" s="1"/>
  <c r="L41" i="101" s="1"/>
  <c r="H74" i="101"/>
  <c r="J41" i="100"/>
  <c r="K41" i="100" s="1"/>
  <c r="L41" i="100" s="1"/>
  <c r="H74" i="100"/>
  <c r="L47" i="9"/>
  <c r="L44" i="19" s="1"/>
  <c r="H47" i="9"/>
  <c r="H44" i="19" s="1"/>
  <c r="J41" i="96"/>
  <c r="K41" i="96" s="1"/>
  <c r="J41" i="95"/>
  <c r="K41" i="95" s="1"/>
  <c r="E41" i="99"/>
  <c r="J41" i="94"/>
  <c r="K41" i="94" s="1"/>
  <c r="E41" i="91"/>
  <c r="J41" i="86"/>
  <c r="K41" i="86" s="1"/>
  <c r="E41" i="98"/>
  <c r="E41" i="96"/>
  <c r="E41" i="95"/>
  <c r="E41" i="94"/>
  <c r="J41" i="89"/>
  <c r="K41" i="89" s="1"/>
  <c r="J41" i="87"/>
  <c r="K41" i="87" s="1"/>
  <c r="E41" i="86"/>
  <c r="J41" i="83"/>
  <c r="K41" i="83" s="1"/>
  <c r="J41" i="92"/>
  <c r="K41" i="92" s="1"/>
  <c r="J41" i="90"/>
  <c r="K41" i="90" s="1"/>
  <c r="E41" i="89"/>
  <c r="J41" i="88"/>
  <c r="K41" i="88" s="1"/>
  <c r="E41" i="87"/>
  <c r="E41" i="83"/>
  <c r="J41" i="82"/>
  <c r="K41" i="82" s="1"/>
  <c r="J41" i="97"/>
  <c r="K41" i="97" s="1"/>
  <c r="E41" i="97"/>
  <c r="J41" i="99"/>
  <c r="K41" i="99" s="1"/>
  <c r="E41" i="92"/>
  <c r="J41" i="91"/>
  <c r="K41" i="91" s="1"/>
  <c r="E41" i="90"/>
  <c r="E41" i="88"/>
  <c r="J41" i="85"/>
  <c r="K41" i="85" s="1"/>
  <c r="E41" i="85"/>
  <c r="J41" i="98"/>
  <c r="K41" i="98" s="1"/>
  <c r="E41" i="82"/>
  <c r="E41" i="79"/>
  <c r="F41" i="79" s="1"/>
  <c r="H41" i="79" s="1"/>
  <c r="J41" i="79"/>
  <c r="K41" i="79" s="1"/>
  <c r="L39" i="4"/>
  <c r="L18" i="12"/>
  <c r="H58" i="19"/>
  <c r="H49" i="12"/>
  <c r="H56" i="19" s="1"/>
  <c r="L19" i="12"/>
  <c r="L59" i="19" s="1"/>
  <c r="H59" i="19"/>
  <c r="H41" i="54"/>
  <c r="H52" i="19" s="1"/>
  <c r="L54" i="56"/>
  <c r="L53" i="56" s="1"/>
  <c r="H53" i="56"/>
  <c r="H65" i="56"/>
  <c r="L41" i="54"/>
  <c r="L52" i="19" s="1"/>
  <c r="L66" i="56"/>
  <c r="L65" i="56" s="1"/>
  <c r="L30" i="56"/>
  <c r="L29" i="11"/>
  <c r="L42" i="11" s="1"/>
  <c r="L47" i="19" s="1"/>
  <c r="H42" i="11"/>
  <c r="H47" i="19" s="1"/>
  <c r="L20" i="55"/>
  <c r="L42" i="55" s="1"/>
  <c r="L45" i="19" s="1"/>
  <c r="H42" i="55"/>
  <c r="H45" i="19" s="1"/>
  <c r="L54" i="3"/>
  <c r="H54" i="3"/>
  <c r="L31" i="10"/>
  <c r="L57" i="10" s="1"/>
  <c r="L37" i="19" s="1"/>
  <c r="H57" i="10"/>
  <c r="H37" i="19" s="1"/>
  <c r="L49" i="56"/>
  <c r="H30" i="56"/>
  <c r="L50" i="6"/>
  <c r="L54" i="6" s="1"/>
  <c r="L41" i="19" s="1"/>
  <c r="H54" i="6"/>
  <c r="H41" i="19" s="1"/>
  <c r="L20" i="56"/>
  <c r="L18" i="56" s="1"/>
  <c r="H18" i="56"/>
  <c r="H77" i="56" l="1"/>
  <c r="L77" i="56"/>
  <c r="L41" i="79"/>
  <c r="H30" i="19"/>
  <c r="H84" i="101"/>
  <c r="H84" i="102"/>
  <c r="H22" i="19"/>
  <c r="J74" i="101"/>
  <c r="J74" i="104"/>
  <c r="J74" i="103"/>
  <c r="J74" i="102"/>
  <c r="J74" i="100"/>
  <c r="H84" i="104"/>
  <c r="H31" i="19"/>
  <c r="H84" i="103"/>
  <c r="H26" i="19"/>
  <c r="H84" i="100"/>
  <c r="H15" i="19"/>
  <c r="E74" i="94"/>
  <c r="E84" i="94" s="1"/>
  <c r="J74" i="88"/>
  <c r="J74" i="85"/>
  <c r="J84" i="85" s="1"/>
  <c r="E74" i="90"/>
  <c r="E84" i="90" s="1"/>
  <c r="E74" i="97"/>
  <c r="E84" i="97" s="1"/>
  <c r="J74" i="89"/>
  <c r="E74" i="91"/>
  <c r="E74" i="98"/>
  <c r="E84" i="98" s="1"/>
  <c r="J74" i="99"/>
  <c r="J84" i="99" s="1"/>
  <c r="E74" i="83"/>
  <c r="E84" i="83" s="1"/>
  <c r="E74" i="96"/>
  <c r="E84" i="96" s="1"/>
  <c r="E74" i="85"/>
  <c r="E84" i="85" s="1"/>
  <c r="E74" i="99"/>
  <c r="E84" i="99" s="1"/>
  <c r="E74" i="86"/>
  <c r="E84" i="86" s="1"/>
  <c r="J74" i="91"/>
  <c r="E74" i="95"/>
  <c r="E74" i="89"/>
  <c r="J74" i="98"/>
  <c r="J84" i="98" s="1"/>
  <c r="J74" i="97"/>
  <c r="J84" i="97" s="1"/>
  <c r="E74" i="87"/>
  <c r="E84" i="87" s="1"/>
  <c r="J74" i="82"/>
  <c r="E74" i="88"/>
  <c r="J74" i="94"/>
  <c r="J84" i="94" s="1"/>
  <c r="E74" i="82"/>
  <c r="J74" i="86"/>
  <c r="J84" i="86" s="1"/>
  <c r="J74" i="92"/>
  <c r="J74" i="95"/>
  <c r="E74" i="92"/>
  <c r="J74" i="90"/>
  <c r="J84" i="90" s="1"/>
  <c r="J74" i="83"/>
  <c r="J84" i="83" s="1"/>
  <c r="J74" i="87"/>
  <c r="J84" i="87" s="1"/>
  <c r="J74" i="96"/>
  <c r="J84" i="96" s="1"/>
  <c r="F41" i="82"/>
  <c r="H41" i="82" s="1"/>
  <c r="L41" i="82" s="1"/>
  <c r="F41" i="88"/>
  <c r="H41" i="88" s="1"/>
  <c r="H74" i="88" s="1"/>
  <c r="F41" i="92"/>
  <c r="H41" i="92" s="1"/>
  <c r="H74" i="92" s="1"/>
  <c r="F41" i="87"/>
  <c r="H41" i="87" s="1"/>
  <c r="L41" i="87" s="1"/>
  <c r="F41" i="94"/>
  <c r="H41" i="94" s="1"/>
  <c r="L41" i="94" s="1"/>
  <c r="F41" i="96"/>
  <c r="H41" i="96" s="1"/>
  <c r="L41" i="96" s="1"/>
  <c r="F41" i="85"/>
  <c r="H41" i="85" s="1"/>
  <c r="H74" i="85" s="1"/>
  <c r="H84" i="85" s="1"/>
  <c r="F41" i="98"/>
  <c r="H41" i="98" s="1"/>
  <c r="H74" i="98" s="1"/>
  <c r="H84" i="98" s="1"/>
  <c r="F41" i="91"/>
  <c r="H41" i="91" s="1"/>
  <c r="H74" i="91" s="1"/>
  <c r="F41" i="99"/>
  <c r="H41" i="99" s="1"/>
  <c r="L41" i="99" s="1"/>
  <c r="F41" i="90"/>
  <c r="H41" i="90" s="1"/>
  <c r="L41" i="90" s="1"/>
  <c r="F41" i="83"/>
  <c r="H41" i="83" s="1"/>
  <c r="L41" i="83" s="1"/>
  <c r="F41" i="89"/>
  <c r="H41" i="89" s="1"/>
  <c r="L41" i="89" s="1"/>
  <c r="F41" i="95"/>
  <c r="H41" i="95" s="1"/>
  <c r="L41" i="95" s="1"/>
  <c r="F41" i="97"/>
  <c r="H41" i="97" s="1"/>
  <c r="L41" i="97" s="1"/>
  <c r="F41" i="86"/>
  <c r="H41" i="86" s="1"/>
  <c r="H74" i="86" s="1"/>
  <c r="H84" i="86" s="1"/>
  <c r="J74" i="79"/>
  <c r="J13" i="19" s="1"/>
  <c r="F74" i="79"/>
  <c r="F13" i="19" s="1"/>
  <c r="E74" i="79"/>
  <c r="E13" i="19" s="1"/>
  <c r="L58" i="19"/>
  <c r="L49" i="12"/>
  <c r="L56" i="19" s="1"/>
  <c r="K74" i="79"/>
  <c r="K13" i="19" s="1"/>
  <c r="H74" i="94" l="1"/>
  <c r="H84" i="94" s="1"/>
  <c r="H74" i="89"/>
  <c r="H84" i="89" s="1"/>
  <c r="H74" i="95"/>
  <c r="H84" i="95" s="1"/>
  <c r="H74" i="96"/>
  <c r="H84" i="96" s="1"/>
  <c r="L41" i="88"/>
  <c r="L41" i="98"/>
  <c r="L74" i="98" s="1"/>
  <c r="L84" i="98" s="1"/>
  <c r="H74" i="97"/>
  <c r="H84" i="97" s="1"/>
  <c r="H74" i="99"/>
  <c r="H84" i="99" s="1"/>
  <c r="H74" i="87"/>
  <c r="H84" i="87" s="1"/>
  <c r="L41" i="92"/>
  <c r="L74" i="92" s="1"/>
  <c r="L41" i="86"/>
  <c r="L74" i="86" s="1"/>
  <c r="L84" i="86" s="1"/>
  <c r="H74" i="83"/>
  <c r="H84" i="83" s="1"/>
  <c r="H74" i="90"/>
  <c r="H84" i="90" s="1"/>
  <c r="H74" i="82"/>
  <c r="H84" i="82" s="1"/>
  <c r="L41" i="85"/>
  <c r="L41" i="91"/>
  <c r="L74" i="91" s="1"/>
  <c r="J84" i="102"/>
  <c r="J22" i="19"/>
  <c r="J84" i="104"/>
  <c r="J31" i="19"/>
  <c r="L74" i="102"/>
  <c r="K74" i="102"/>
  <c r="L74" i="104"/>
  <c r="K74" i="104"/>
  <c r="J84" i="100"/>
  <c r="J15" i="19"/>
  <c r="J84" i="103"/>
  <c r="J26" i="19"/>
  <c r="J84" i="101"/>
  <c r="J30" i="19"/>
  <c r="L74" i="100"/>
  <c r="K74" i="100"/>
  <c r="L74" i="103"/>
  <c r="K74" i="103"/>
  <c r="L74" i="101"/>
  <c r="K74" i="101"/>
  <c r="E84" i="82"/>
  <c r="E14" i="19"/>
  <c r="H84" i="92"/>
  <c r="H25" i="19"/>
  <c r="E84" i="89"/>
  <c r="E21" i="19"/>
  <c r="J84" i="95"/>
  <c r="J29" i="19"/>
  <c r="H84" i="91"/>
  <c r="H24" i="19"/>
  <c r="E84" i="92"/>
  <c r="E25" i="19"/>
  <c r="J84" i="92"/>
  <c r="J25" i="19"/>
  <c r="J84" i="91"/>
  <c r="J24" i="19"/>
  <c r="H29" i="19"/>
  <c r="J84" i="88"/>
  <c r="J20" i="19"/>
  <c r="J84" i="89"/>
  <c r="J21" i="19"/>
  <c r="J84" i="82"/>
  <c r="J14" i="19"/>
  <c r="E84" i="95"/>
  <c r="E29" i="19"/>
  <c r="H84" i="88"/>
  <c r="H20" i="19"/>
  <c r="E84" i="88"/>
  <c r="E20" i="19"/>
  <c r="E84" i="91"/>
  <c r="E24" i="19"/>
  <c r="H18" i="19"/>
  <c r="H33" i="19"/>
  <c r="H17" i="19"/>
  <c r="K74" i="82"/>
  <c r="K74" i="94"/>
  <c r="K84" i="94" s="1"/>
  <c r="F74" i="87"/>
  <c r="F84" i="87" s="1"/>
  <c r="F74" i="85"/>
  <c r="F84" i="85" s="1"/>
  <c r="F74" i="83"/>
  <c r="F84" i="83" s="1"/>
  <c r="F74" i="98"/>
  <c r="F84" i="98" s="1"/>
  <c r="K74" i="89"/>
  <c r="K74" i="87"/>
  <c r="K84" i="87" s="1"/>
  <c r="F74" i="92"/>
  <c r="K74" i="95"/>
  <c r="K74" i="86"/>
  <c r="K84" i="86" s="1"/>
  <c r="F74" i="89"/>
  <c r="K74" i="91"/>
  <c r="F74" i="99"/>
  <c r="F84" i="99" s="1"/>
  <c r="F74" i="90"/>
  <c r="F84" i="90" s="1"/>
  <c r="F74" i="94"/>
  <c r="F84" i="94" s="1"/>
  <c r="K74" i="96"/>
  <c r="K84" i="96" s="1"/>
  <c r="K74" i="90"/>
  <c r="K84" i="90" s="1"/>
  <c r="K74" i="97"/>
  <c r="K84" i="97" s="1"/>
  <c r="K74" i="98"/>
  <c r="K84" i="98" s="1"/>
  <c r="F74" i="96"/>
  <c r="F84" i="96" s="1"/>
  <c r="K74" i="99"/>
  <c r="K84" i="99" s="1"/>
  <c r="F74" i="91"/>
  <c r="F74" i="97"/>
  <c r="F84" i="97" s="1"/>
  <c r="F74" i="82"/>
  <c r="K74" i="83"/>
  <c r="K84" i="83" s="1"/>
  <c r="K74" i="92"/>
  <c r="F74" i="88"/>
  <c r="F74" i="95"/>
  <c r="F74" i="86"/>
  <c r="F84" i="86" s="1"/>
  <c r="K74" i="85"/>
  <c r="K84" i="85" s="1"/>
  <c r="K74" i="88"/>
  <c r="J17" i="19"/>
  <c r="J34" i="19"/>
  <c r="E18" i="19"/>
  <c r="E32" i="19"/>
  <c r="E17" i="19"/>
  <c r="E34" i="19"/>
  <c r="J19" i="19"/>
  <c r="J32" i="19"/>
  <c r="J18" i="19"/>
  <c r="J28" i="19"/>
  <c r="E28" i="19"/>
  <c r="E33" i="19"/>
  <c r="J27" i="19"/>
  <c r="E27" i="19"/>
  <c r="J16" i="19"/>
  <c r="E19" i="19"/>
  <c r="J33" i="19"/>
  <c r="E23" i="19"/>
  <c r="J23" i="19"/>
  <c r="L74" i="85"/>
  <c r="L84" i="85" s="1"/>
  <c r="L74" i="90"/>
  <c r="L84" i="90" s="1"/>
  <c r="L74" i="99"/>
  <c r="L84" i="99" s="1"/>
  <c r="L74" i="88"/>
  <c r="L74" i="94"/>
  <c r="L84" i="94" s="1"/>
  <c r="L74" i="83"/>
  <c r="L84" i="83" s="1"/>
  <c r="E16" i="19"/>
  <c r="L74" i="97"/>
  <c r="L84" i="97" s="1"/>
  <c r="L74" i="96"/>
  <c r="L84" i="96" s="1"/>
  <c r="L74" i="95"/>
  <c r="L74" i="89"/>
  <c r="L74" i="82"/>
  <c r="L74" i="87"/>
  <c r="L84" i="87" s="1"/>
  <c r="J84" i="79"/>
  <c r="F84" i="79"/>
  <c r="E84" i="79"/>
  <c r="L74" i="79"/>
  <c r="L13" i="19" s="1"/>
  <c r="H74" i="79"/>
  <c r="H13" i="19" s="1"/>
  <c r="K84" i="79"/>
  <c r="H14" i="19" l="1"/>
  <c r="H21" i="19"/>
  <c r="H32" i="19"/>
  <c r="H27" i="19"/>
  <c r="H16" i="19"/>
  <c r="H28" i="19"/>
  <c r="H34" i="19"/>
  <c r="H23" i="19"/>
  <c r="H19" i="19"/>
  <c r="K30" i="19"/>
  <c r="K84" i="101"/>
  <c r="K84" i="100"/>
  <c r="K15" i="19"/>
  <c r="K84" i="104"/>
  <c r="K31" i="19"/>
  <c r="L30" i="19"/>
  <c r="L84" i="101"/>
  <c r="L84" i="100"/>
  <c r="L15" i="19"/>
  <c r="L84" i="104"/>
  <c r="L31" i="19"/>
  <c r="K84" i="103"/>
  <c r="K26" i="19"/>
  <c r="K84" i="102"/>
  <c r="K22" i="19"/>
  <c r="L26" i="19"/>
  <c r="L84" i="103"/>
  <c r="L84" i="102"/>
  <c r="L22" i="19"/>
  <c r="L84" i="91"/>
  <c r="L24" i="19"/>
  <c r="F84" i="82"/>
  <c r="F14" i="19"/>
  <c r="L84" i="89"/>
  <c r="L21" i="19"/>
  <c r="L84" i="88"/>
  <c r="L20" i="19"/>
  <c r="K84" i="88"/>
  <c r="K20" i="19"/>
  <c r="K84" i="91"/>
  <c r="K24" i="19"/>
  <c r="L84" i="92"/>
  <c r="L25" i="19"/>
  <c r="L84" i="95"/>
  <c r="L29" i="19"/>
  <c r="K84" i="92"/>
  <c r="K25" i="19"/>
  <c r="F84" i="91"/>
  <c r="F24" i="19"/>
  <c r="F84" i="89"/>
  <c r="F21" i="19"/>
  <c r="F84" i="92"/>
  <c r="F25" i="19"/>
  <c r="K84" i="82"/>
  <c r="K14" i="19"/>
  <c r="L84" i="82"/>
  <c r="L14" i="19"/>
  <c r="F84" i="95"/>
  <c r="F29" i="19"/>
  <c r="K84" i="89"/>
  <c r="K21" i="19"/>
  <c r="F84" i="88"/>
  <c r="F20" i="19"/>
  <c r="K84" i="95"/>
  <c r="K29" i="19"/>
  <c r="F16" i="19"/>
  <c r="F32" i="19"/>
  <c r="F27" i="19"/>
  <c r="F33" i="19"/>
  <c r="F19" i="19"/>
  <c r="F28" i="19"/>
  <c r="F34" i="19"/>
  <c r="F18" i="19"/>
  <c r="F23" i="19"/>
  <c r="F17" i="19"/>
  <c r="K32" i="19"/>
  <c r="K33" i="19"/>
  <c r="K27" i="19"/>
  <c r="K28" i="19"/>
  <c r="K17" i="19"/>
  <c r="L33" i="19"/>
  <c r="L28" i="19"/>
  <c r="L17" i="19"/>
  <c r="L27" i="19"/>
  <c r="K19" i="19"/>
  <c r="K34" i="19"/>
  <c r="K16" i="19"/>
  <c r="K18" i="19"/>
  <c r="L32" i="19"/>
  <c r="L19" i="19"/>
  <c r="L34" i="19"/>
  <c r="L16" i="19"/>
  <c r="L18" i="19"/>
  <c r="K23" i="19"/>
  <c r="L23" i="19"/>
  <c r="L84" i="79"/>
  <c r="H84" i="79"/>
  <c r="H50" i="19" l="1"/>
  <c r="H54" i="19" s="1"/>
  <c r="H63" i="19" s="1"/>
  <c r="L50" i="19"/>
  <c r="L54" i="19" s="1"/>
  <c r="L63" i="19" s="1"/>
  <c r="F50" i="19"/>
  <c r="F54" i="19" s="1"/>
  <c r="F63" i="19" s="1"/>
  <c r="K50" i="19"/>
  <c r="K54" i="19" s="1"/>
  <c r="K63" i="19" s="1"/>
</calcChain>
</file>

<file path=xl/sharedStrings.xml><?xml version="1.0" encoding="utf-8"?>
<sst xmlns="http://schemas.openxmlformats.org/spreadsheetml/2006/main" count="2264" uniqueCount="311">
  <si>
    <t>Local Items</t>
  </si>
  <si>
    <t>Quantity</t>
  </si>
  <si>
    <t>Description</t>
  </si>
  <si>
    <t>Integrated Logistic Support</t>
  </si>
  <si>
    <t>OPTIONS</t>
  </si>
  <si>
    <t>Foreign Currency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</si>
  <si>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</si>
  <si>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</si>
  <si>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</si>
  <si>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</si>
  <si>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</si>
  <si>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</si>
  <si>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</si>
  <si>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</si>
  <si>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</si>
  <si>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Training</t>
  </si>
  <si>
    <t>Training Manuals</t>
  </si>
  <si>
    <t>Shipping, Insurance &amp; Associated costs</t>
  </si>
  <si>
    <t>Project Management Plan</t>
  </si>
  <si>
    <t>(All equipment as required, with at least the following headings.)</t>
  </si>
  <si>
    <t>{ All logistic support items with at least the following items}</t>
  </si>
  <si>
    <t>{All project Management items, with at least the following items}</t>
  </si>
  <si>
    <t>Test and Evaluation Master Plan</t>
  </si>
  <si>
    <t>Documents</t>
  </si>
  <si>
    <t>Test Equipment</t>
  </si>
  <si>
    <t>Schedule Item Number</t>
  </si>
  <si>
    <t>TOTAL EXCLUDING OPTIONS :</t>
  </si>
  <si>
    <t>GRAND TOTAL :</t>
  </si>
  <si>
    <t>Item Description:</t>
  </si>
  <si>
    <t>Item Nr:</t>
  </si>
  <si>
    <t>PROJECT :</t>
  </si>
  <si>
    <t>(All  associated shelter cost , with at least the following headings.)</t>
  </si>
  <si>
    <t>Air Conditioner</t>
  </si>
  <si>
    <t>Electrical Installation</t>
  </si>
  <si>
    <t>Power Lightning Protection</t>
  </si>
  <si>
    <t>Cable Trays</t>
  </si>
  <si>
    <t>Risk Management Plan</t>
  </si>
  <si>
    <t>Quality Assurance Plan</t>
  </si>
  <si>
    <t>Resource Allocation Plan</t>
  </si>
  <si>
    <t>Acceptance Tests</t>
  </si>
  <si>
    <t>PROJECT:</t>
  </si>
  <si>
    <t>SUB-PROJECT:</t>
  </si>
  <si>
    <t>Project Management per Site</t>
  </si>
  <si>
    <t>Integrated Logistic Support per Site</t>
  </si>
  <si>
    <t>Options</t>
  </si>
  <si>
    <t>Logistic Support Cost during PBU</t>
  </si>
  <si>
    <t>Project Management Services</t>
  </si>
  <si>
    <t>As Built Document</t>
  </si>
  <si>
    <t>Software &amp; Licenses</t>
  </si>
  <si>
    <t>ATA</t>
  </si>
  <si>
    <t>OEM Training at FAT</t>
  </si>
  <si>
    <t>Site Acceptance Test</t>
  </si>
  <si>
    <t>Site Inspection</t>
  </si>
  <si>
    <t>CIVIL WORKS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</si>
  <si>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</si>
  <si>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</si>
  <si>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</si>
  <si>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</si>
  <si>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</si>
  <si>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</si>
  <si>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</si>
  <si>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</si>
  <si>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G6</t>
  </si>
  <si>
    <t>G6.1</t>
  </si>
  <si>
    <t>SPARES &amp; TEST EQUIPMENT</t>
  </si>
  <si>
    <t>G6.2</t>
  </si>
  <si>
    <t>G6.3</t>
  </si>
  <si>
    <t>6.2.1</t>
  </si>
  <si>
    <t>6.2.2</t>
  </si>
  <si>
    <t>6.1.1</t>
  </si>
  <si>
    <t>G5</t>
  </si>
  <si>
    <t>G7</t>
  </si>
  <si>
    <t>TENDER PRICE SCHEDULE: APPENDIX G7</t>
  </si>
  <si>
    <t>2.1.1</t>
  </si>
  <si>
    <t>2.1.2</t>
  </si>
  <si>
    <t>2.1.3</t>
  </si>
  <si>
    <t>2.1.4</t>
  </si>
  <si>
    <t>2.2.1</t>
  </si>
  <si>
    <t>2.2.2</t>
  </si>
  <si>
    <t>2.2.3</t>
  </si>
  <si>
    <t>G8</t>
  </si>
  <si>
    <t>SITE TOTAL :</t>
  </si>
  <si>
    <t>ROE: 1R=</t>
  </si>
  <si>
    <t>Date:</t>
  </si>
  <si>
    <t>6.2.4</t>
  </si>
  <si>
    <t>FC</t>
  </si>
  <si>
    <t>Foreign Currency:</t>
  </si>
  <si>
    <t>TENDER PRICE SCHEDULE: APPENDIX G8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</si>
  <si>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</si>
  <si>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</si>
  <si>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</si>
  <si>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G9</t>
  </si>
  <si>
    <t>Support Maintenance Contract</t>
  </si>
  <si>
    <t>Logistic Support Services</t>
  </si>
  <si>
    <t>Logistic Support Analysis &amp; Report</t>
  </si>
  <si>
    <t>MISCELLANEOUS</t>
  </si>
  <si>
    <t>Other Items (Specify)</t>
  </si>
  <si>
    <t>Shipping</t>
  </si>
  <si>
    <t>Insurance</t>
  </si>
  <si>
    <t>{Details of the proposed maintenance contract must be included on this price schedule}</t>
  </si>
  <si>
    <t>G1 SUMMARY</t>
  </si>
  <si>
    <t>G2_1 PMP</t>
  </si>
  <si>
    <t>G2_2 ILS</t>
  </si>
  <si>
    <t>G6_1 Depot Spares</t>
  </si>
  <si>
    <t>G7 Miscellaneous</t>
  </si>
  <si>
    <t>Overall project management and associated costs.</t>
  </si>
  <si>
    <t>G6_0</t>
  </si>
  <si>
    <t>Summary of all sheets.</t>
  </si>
  <si>
    <t>This file contains the following sheets:</t>
  </si>
  <si>
    <t>Overall logistic support and associated costs.</t>
  </si>
  <si>
    <t>Foreign Currancy</t>
  </si>
  <si>
    <t>ROE: 1R =</t>
  </si>
  <si>
    <t>Project Name:</t>
  </si>
  <si>
    <t>Installation, Transition and Commissioning Plan</t>
  </si>
  <si>
    <t>2.2.4</t>
  </si>
  <si>
    <t>{Details}</t>
  </si>
  <si>
    <t>King Shaka Centre</t>
  </si>
  <si>
    <t>Port Elizabeth Centre</t>
  </si>
  <si>
    <t>George Centre</t>
  </si>
  <si>
    <t>East London Centre</t>
  </si>
  <si>
    <t>Battery Compartment</t>
  </si>
  <si>
    <t>Storage Compartment</t>
  </si>
  <si>
    <t>etc….</t>
  </si>
  <si>
    <t>other….</t>
  </si>
  <si>
    <t>Installation Test Equipment</t>
  </si>
  <si>
    <t>Maintenance Test Equipment</t>
  </si>
  <si>
    <t>Alarm System</t>
  </si>
  <si>
    <t>G9.1</t>
  </si>
  <si>
    <t>G9.2</t>
  </si>
  <si>
    <t>G9.3</t>
  </si>
  <si>
    <t>G9.4</t>
  </si>
  <si>
    <t>G9.5</t>
  </si>
  <si>
    <t>G9.6</t>
  </si>
  <si>
    <t>PROVISIONAL</t>
  </si>
  <si>
    <t>Site Fence</t>
  </si>
  <si>
    <t>Shelter Foundation</t>
  </si>
  <si>
    <t>RCMMS Equipment</t>
  </si>
  <si>
    <t>RCMMS component per Maintenance Centre</t>
  </si>
  <si>
    <t>RCMMS component per Support Centre</t>
  </si>
  <si>
    <t>OHAS Requirements</t>
  </si>
  <si>
    <t>Fire Extinguisher</t>
  </si>
  <si>
    <t>RCMMS</t>
  </si>
  <si>
    <t>6.2.5</t>
  </si>
  <si>
    <t xml:space="preserve">Mount Ayliffe FRS </t>
  </si>
  <si>
    <t xml:space="preserve">Louwsburg FRS </t>
  </si>
  <si>
    <t xml:space="preserve">Hummansdorp FRS </t>
  </si>
  <si>
    <t xml:space="preserve">Umthatha FRS </t>
  </si>
  <si>
    <t xml:space="preserve">Potjiesberg FRS </t>
  </si>
  <si>
    <t xml:space="preserve">System Engineering Management Plan </t>
  </si>
  <si>
    <t xml:space="preserve">Factory Acceptance Test </t>
  </si>
  <si>
    <t xml:space="preserve">Site Survey </t>
  </si>
  <si>
    <t xml:space="preserve">Technical Documentation </t>
  </si>
  <si>
    <t xml:space="preserve">Configuration Management Plan </t>
  </si>
  <si>
    <t xml:space="preserve">Factory Acceptance Test Procedures </t>
  </si>
  <si>
    <t xml:space="preserve">Site Acceptance Test Procedures </t>
  </si>
  <si>
    <t xml:space="preserve">Equipment Cabinet </t>
  </si>
  <si>
    <t xml:space="preserve">47U Fully Engineered Equipment Cabinet </t>
  </si>
  <si>
    <t xml:space="preserve">Transmitters </t>
  </si>
  <si>
    <t xml:space="preserve">Recievers </t>
  </si>
  <si>
    <t>Recievers</t>
  </si>
  <si>
    <t xml:space="preserve">Remote Site Equipment </t>
  </si>
  <si>
    <t xml:space="preserve">Filters </t>
  </si>
  <si>
    <t xml:space="preserve">Cabling </t>
  </si>
  <si>
    <t xml:space="preserve">UPS </t>
  </si>
  <si>
    <t xml:space="preserve">Antennas </t>
  </si>
  <si>
    <t>Shelters</t>
  </si>
  <si>
    <t xml:space="preserve">Filter Systems </t>
  </si>
  <si>
    <t xml:space="preserve">Antenna </t>
  </si>
  <si>
    <t xml:space="preserve">Maintenance Contract Year 1 </t>
  </si>
  <si>
    <t>Maintenance Contract Year 2</t>
  </si>
  <si>
    <t>Maintenance Contract Year 3</t>
  </si>
  <si>
    <t>Maintenance Contract Year 4</t>
  </si>
  <si>
    <t>Maintenance Contract Year 5</t>
  </si>
  <si>
    <t>Maintenance Contract Year 6</t>
  </si>
  <si>
    <t>Maintenance Contract Year 7</t>
  </si>
  <si>
    <t>Maintenance Contract Year 8</t>
  </si>
  <si>
    <t>Maintenance Contract Year 9</t>
  </si>
  <si>
    <t>Maintenance Contract Year 10</t>
  </si>
  <si>
    <t>Maintenance Contract Year 11</t>
  </si>
  <si>
    <t>Maintenance Contract Year 12</t>
  </si>
  <si>
    <t>Maintenance Contract Year 13</t>
  </si>
  <si>
    <t>Maintenance Contract Year 14</t>
  </si>
  <si>
    <t>Maintenance Contract Year 15</t>
  </si>
  <si>
    <t xml:space="preserve">VHF Equipment </t>
  </si>
  <si>
    <t xml:space="preserve">VHF EQUIPMENT </t>
  </si>
  <si>
    <t>SHELTERS</t>
  </si>
  <si>
    <t xml:space="preserve">Air Conditioner </t>
  </si>
  <si>
    <t>Queenstown FRS</t>
  </si>
  <si>
    <t xml:space="preserve">Transmiters </t>
  </si>
  <si>
    <t xml:space="preserve">Antenna &amp; Remote Site Equipment </t>
  </si>
  <si>
    <t xml:space="preserve">Richards Bay Airport Site </t>
  </si>
  <si>
    <t>Mount Ayliffe FRS</t>
  </si>
  <si>
    <t>Hummansdorp FRS</t>
  </si>
  <si>
    <t xml:space="preserve">Queenstown </t>
  </si>
  <si>
    <t>Potjiesberg FRS</t>
  </si>
  <si>
    <t xml:space="preserve">ATA Site   </t>
  </si>
  <si>
    <t xml:space="preserve">Pietermaritzburg Site </t>
  </si>
  <si>
    <t xml:space="preserve">Virginia Airport Site </t>
  </si>
  <si>
    <t>Virginia Airport Site</t>
  </si>
  <si>
    <t>VHF EQUIPMENT</t>
  </si>
  <si>
    <t>King Shaka Site (EMR)</t>
  </si>
  <si>
    <t xml:space="preserve">VHF EQUIPMENT (EMR RX) </t>
  </si>
  <si>
    <t>Port Elizabeth Site (TX)</t>
  </si>
  <si>
    <t xml:space="preserve">East London Site (TX) </t>
  </si>
  <si>
    <t xml:space="preserve">East London Site (RX)  </t>
  </si>
  <si>
    <t>George Site (TX)</t>
  </si>
  <si>
    <t>VHF Equipment</t>
  </si>
  <si>
    <t>Equipment Cabinets</t>
  </si>
  <si>
    <t>Site Software &amp; Licenses</t>
  </si>
  <si>
    <t xml:space="preserve">Associated infrastructure </t>
  </si>
  <si>
    <t>Antenna Masts</t>
  </si>
  <si>
    <t>General Civil Works</t>
  </si>
  <si>
    <t>Project Management Services per Site</t>
  </si>
  <si>
    <t>Installation and Commissioning</t>
  </si>
  <si>
    <t>TENDER PRICE SCHEDULE: APPENDIX G3.1</t>
  </si>
  <si>
    <t>G3.1</t>
  </si>
  <si>
    <t xml:space="preserve">3.1.1 </t>
  </si>
  <si>
    <t xml:space="preserve">3.1.2 </t>
  </si>
  <si>
    <t>TENDER PRICE SCHEDULE: APPENDIX G3.2</t>
  </si>
  <si>
    <t>G3.2</t>
  </si>
  <si>
    <t>3.2.1</t>
  </si>
  <si>
    <t>3.2.2</t>
  </si>
  <si>
    <t>3.2.3</t>
  </si>
  <si>
    <t>3.2.4</t>
  </si>
  <si>
    <t>TENDER PRICE SCHEDULE: APPENDIX G3.3</t>
  </si>
  <si>
    <t>G3.3</t>
  </si>
  <si>
    <t>3.3.1</t>
  </si>
  <si>
    <t>3.3.2</t>
  </si>
  <si>
    <t>3.3.3</t>
  </si>
  <si>
    <t>3.3.4</t>
  </si>
  <si>
    <t>3.3.5</t>
  </si>
  <si>
    <t>G3.4</t>
  </si>
  <si>
    <t>3.4.1</t>
  </si>
  <si>
    <t>3.4.2</t>
  </si>
  <si>
    <t>TENDER PRICE SCHEDULE: APPENDIX G6.1</t>
  </si>
  <si>
    <t>TENDER PRICE SCHEDULE: APPENDIX G6.2</t>
  </si>
  <si>
    <t>TENDER PRICE SCHEDULE: APPENDIX G6.0</t>
  </si>
  <si>
    <t>G8.1</t>
  </si>
  <si>
    <t>G8.2</t>
  </si>
  <si>
    <t>G8.3</t>
  </si>
  <si>
    <t>G8.4</t>
  </si>
  <si>
    <t>TENDER PRICE SCHEDULE: APPENDIX G9</t>
  </si>
  <si>
    <t>GRAND TOTAL INCLUDING MAINTENANCE:</t>
  </si>
  <si>
    <t>GRAND TOTAL INCLUDING MAINTENANCE &amp; OPTIONS:</t>
  </si>
  <si>
    <t>MAINTENANCE CONTRACT</t>
  </si>
  <si>
    <t>TENDER PRICE SCHEDULE: APPENDIX G10</t>
  </si>
  <si>
    <t>George Site TX</t>
  </si>
  <si>
    <t>George Site RX</t>
  </si>
  <si>
    <t>George Site (RX)</t>
  </si>
  <si>
    <t>G3_2 RCMMS</t>
  </si>
  <si>
    <t>The RCMMS equipment and associated costs, excluding the per site cost.</t>
  </si>
  <si>
    <t>G3_1 VHF Equipment</t>
  </si>
  <si>
    <t>Unit costs for the VHF equipment and cabinets.  These costs are then linked to the individuel site sheets (Schedule 10) where only the quantities can be inserted.</t>
  </si>
  <si>
    <t>All items and associated costs for the provision of a single equipment shelter.  The total is linked to the individuel site sheets (Schedule 10) where only the quantities have to be inserted.</t>
  </si>
  <si>
    <t>List of the proposed Installation and Maintenance test equipment and associated cost.</t>
  </si>
  <si>
    <t>All miscellaneous items and associated costs not included in any of the other schedules.</t>
  </si>
  <si>
    <t>All optional items costs.</t>
  </si>
  <si>
    <t>G8 Options</t>
  </si>
  <si>
    <t>G9 Maintenance Contract</t>
  </si>
  <si>
    <t>15 Year maintenance and support cost.</t>
  </si>
  <si>
    <t>VHF Site Sheets</t>
  </si>
  <si>
    <t>All items and services with associated costs required for each of the VHF sites.</t>
  </si>
  <si>
    <t>BIDDER :</t>
  </si>
  <si>
    <t>Bidder Info</t>
  </si>
  <si>
    <t>Bidder supplied information to be used in subsequent sheets.</t>
  </si>
  <si>
    <t>King Shaka Site (RX)</t>
  </si>
  <si>
    <t>Bidder Name</t>
  </si>
  <si>
    <t>East London Site (EMR)</t>
  </si>
  <si>
    <t>George Site (EMR)</t>
  </si>
  <si>
    <t>Port Elizabeth Site (EMR)</t>
  </si>
  <si>
    <t xml:space="preserve">King Shaka Site (TX)  </t>
  </si>
  <si>
    <t xml:space="preserve">Port Elizabeth (TX) </t>
  </si>
  <si>
    <t>King Shaka Site (TX)</t>
  </si>
  <si>
    <t xml:space="preserve">East London (RX) </t>
  </si>
  <si>
    <t xml:space="preserve">Port Elizabeth (RX) </t>
  </si>
  <si>
    <t xml:space="preserve">Port Elizabeth (EMR) </t>
  </si>
  <si>
    <t xml:space="preserve">East London (EMR) </t>
  </si>
  <si>
    <t>George Site EMR</t>
  </si>
  <si>
    <t>Port Elizabeth Site (RX)</t>
  </si>
  <si>
    <t xml:space="preserve">SITE RCMMS </t>
  </si>
  <si>
    <r>
      <t xml:space="preserve">Site Acceptance Test </t>
    </r>
    <r>
      <rPr>
        <i/>
        <sz val="10"/>
        <rFont val="Arial"/>
        <family val="2"/>
      </rPr>
      <t>(Not included per site)</t>
    </r>
  </si>
  <si>
    <t>Test Equipment &amp; Tools</t>
  </si>
  <si>
    <t>Installation Tools</t>
  </si>
  <si>
    <t>"{Include name of Bidder in D3}</t>
  </si>
  <si>
    <t>"{Include the foreign currency in D4}</t>
  </si>
  <si>
    <t>"{Include the quoted exchange rate in D5}</t>
  </si>
  <si>
    <t xml:space="preserve">East London Site (EMR)  </t>
  </si>
  <si>
    <t>G4</t>
  </si>
  <si>
    <t>Intentionally left open</t>
  </si>
  <si>
    <t>G3_3 Shelter</t>
  </si>
  <si>
    <t>3.3.6</t>
  </si>
  <si>
    <t>3.3.7</t>
  </si>
  <si>
    <t>3.3.8</t>
  </si>
  <si>
    <t>3.3.9</t>
  </si>
  <si>
    <t xml:space="preserve">VHF Coastal Coverage </t>
  </si>
  <si>
    <t>Centralized Spares (OR Tambo)</t>
  </si>
  <si>
    <t>Depot Spares (Centralized)</t>
  </si>
  <si>
    <t>{The list of proposed spares shall be provided below.}</t>
  </si>
  <si>
    <t>{List of proposed maintenance test equipment shall be provided.}</t>
  </si>
  <si>
    <t>{List of proposed installation test equipment shall be provided.}</t>
  </si>
  <si>
    <t>{List of proposed special tools required shall be provided.}</t>
  </si>
  <si>
    <t>List of proposed centralized depot spares and cost per equipment type.</t>
  </si>
  <si>
    <t>6.2.3</t>
  </si>
  <si>
    <t>{List of the all LRU's availkable on the various items as listed below shall be provided.}</t>
  </si>
  <si>
    <t>{This will not be included in the cost summary}</t>
  </si>
  <si>
    <t>Equipment LRU List</t>
  </si>
  <si>
    <t>G6_0 LRU List</t>
  </si>
  <si>
    <t>G6_2 Test Equipment</t>
  </si>
  <si>
    <t>List of all LRU's and associated costs that can be provided for the systems offered.</t>
  </si>
  <si>
    <t>ATNS/RFP043/22/23/VHF COASTAL COVERAGE</t>
  </si>
  <si>
    <t>Request for Bid: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</si>
</sst>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0.00000"/>
    <numFmt numFmtId="167" formatCode="[$-1C09]dd\ mmmm\ yyyy;@"/>
    <numFmt numFmtId="168" formatCode="_(* #,##0.00000_);_(* \(#,##0.00000\);_(* &quot;-&quot;??_);_(@_)"/>
  </numFmts>
  <fonts count="14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5" fillId="0" borderId="2" xfId="0" applyFont="1" applyFill="1" applyBorder="1" applyAlignment="1" applyProtection="1">
      <alignment horizontal="left" indent="1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4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7" xfId="1" applyFont="1" applyFill="1" applyBorder="1" applyAlignment="1" applyProtection="1">
      <alignment horizontal="center"/>
      <protection locked="0"/>
    </xf>
    <xf numFmtId="168" fontId="2" fillId="0" borderId="1" xfId="1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indent="1"/>
      <protection locked="0"/>
    </xf>
    <xf numFmtId="0" fontId="3" fillId="0" borderId="1" xfId="0" applyFont="1" applyFill="1" applyBorder="1" applyProtection="1">
      <protection locked="0"/>
    </xf>
    <xf numFmtId="0" fontId="2" fillId="0" borderId="0" xfId="0" quotePrefix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4" xfId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164" fontId="2" fillId="2" borderId="19" xfId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2" fillId="2" borderId="1" xfId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64" fontId="4" fillId="2" borderId="1" xfId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quotePrefix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/>
    </xf>
    <xf numFmtId="167" fontId="9" fillId="0" borderId="1" xfId="0" applyNumberFormat="1" applyFont="1" applyFill="1" applyBorder="1" applyAlignment="1" applyProtection="1">
      <alignment horizontal="left"/>
    </xf>
    <xf numFmtId="164" fontId="3" fillId="2" borderId="27" xfId="1" applyFont="1" applyFill="1" applyBorder="1" applyAlignment="1" applyProtection="1">
      <alignment horizontal="center"/>
      <protection locked="0"/>
    </xf>
    <xf numFmtId="164" fontId="3" fillId="2" borderId="28" xfId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indent="1"/>
    </xf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0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36" xfId="0" applyFont="1" applyFill="1" applyBorder="1" applyAlignment="1">
      <alignment vertical="top"/>
    </xf>
    <xf numFmtId="0" fontId="2" fillId="0" borderId="36" xfId="0" applyFont="1" applyFill="1" applyBorder="1"/>
    <xf numFmtId="0" fontId="2" fillId="0" borderId="37" xfId="0" applyFont="1" applyFill="1" applyBorder="1"/>
    <xf numFmtId="0" fontId="2" fillId="0" borderId="31" xfId="0" applyFont="1" applyFill="1" applyBorder="1" applyAlignment="1">
      <alignment vertical="top"/>
    </xf>
    <xf numFmtId="0" fontId="7" fillId="0" borderId="0" xfId="0" applyFont="1" applyProtection="1"/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Protection="1">
      <protection locked="0"/>
    </xf>
    <xf numFmtId="164" fontId="3" fillId="2" borderId="39" xfId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Protection="1"/>
    <xf numFmtId="0" fontId="3" fillId="0" borderId="0" xfId="0" applyFont="1" applyFill="1" applyProtection="1"/>
    <xf numFmtId="0" fontId="12" fillId="0" borderId="0" xfId="0" applyFont="1" applyFill="1" applyProtection="1"/>
    <xf numFmtId="164" fontId="3" fillId="2" borderId="40" xfId="1" applyFont="1" applyFill="1" applyBorder="1" applyAlignment="1" applyProtection="1">
      <alignment horizontal="center"/>
      <protection locked="0"/>
    </xf>
    <xf numFmtId="164" fontId="3" fillId="2" borderId="27" xfId="1" applyFont="1" applyFill="1" applyBorder="1" applyAlignment="1" applyProtection="1">
      <alignment horizontal="center"/>
    </xf>
    <xf numFmtId="0" fontId="3" fillId="2" borderId="41" xfId="0" applyFont="1" applyFill="1" applyBorder="1" applyProtection="1">
      <protection locked="0"/>
    </xf>
    <xf numFmtId="164" fontId="3" fillId="2" borderId="41" xfId="1" applyFont="1" applyFill="1" applyBorder="1" applyAlignment="1" applyProtection="1">
      <alignment horizontal="center"/>
      <protection locked="0"/>
    </xf>
    <xf numFmtId="164" fontId="3" fillId="2" borderId="43" xfId="1" applyFont="1" applyFill="1" applyBorder="1" applyAlignment="1" applyProtection="1">
      <alignment horizontal="center"/>
      <protection locked="0"/>
    </xf>
    <xf numFmtId="164" fontId="3" fillId="2" borderId="45" xfId="1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Protection="1">
      <protection locked="0"/>
    </xf>
    <xf numFmtId="164" fontId="3" fillId="2" borderId="46" xfId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68" fontId="2" fillId="2" borderId="14" xfId="1" applyNumberFormat="1" applyFont="1" applyFill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2" borderId="15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Alignment="1" applyProtection="1">
      <alignment horizontal="center"/>
    </xf>
    <xf numFmtId="1" fontId="2" fillId="2" borderId="18" xfId="1" applyNumberFormat="1" applyFont="1" applyFill="1" applyBorder="1" applyAlignment="1" applyProtection="1">
      <alignment horizontal="center"/>
      <protection locked="0"/>
    </xf>
    <xf numFmtId="1" fontId="2" fillId="2" borderId="47" xfId="1" applyNumberFormat="1" applyFont="1" applyFill="1" applyBorder="1" applyAlignment="1" applyProtection="1">
      <alignment horizontal="center"/>
      <protection locked="0"/>
    </xf>
    <xf numFmtId="1" fontId="5" fillId="0" borderId="7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1" fontId="5" fillId="0" borderId="0" xfId="0" quotePrefix="1" applyNumberFormat="1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</xf>
    <xf numFmtId="1" fontId="11" fillId="0" borderId="0" xfId="0" applyNumberFormat="1" applyFont="1" applyFill="1" applyAlignment="1" applyProtection="1">
      <alignment horizontal="center"/>
    </xf>
    <xf numFmtId="1" fontId="11" fillId="0" borderId="0" xfId="0" applyNumberFormat="1" applyFont="1" applyFill="1" applyAlignment="1" applyProtection="1">
      <alignment horizontal="center"/>
      <protection locked="0"/>
    </xf>
    <xf numFmtId="1" fontId="5" fillId="2" borderId="19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164" fontId="10" fillId="2" borderId="4" xfId="1" applyFont="1" applyFill="1" applyBorder="1" applyAlignment="1" applyProtection="1">
      <alignment horizontal="center"/>
      <protection locked="0"/>
    </xf>
    <xf numFmtId="164" fontId="2" fillId="0" borderId="0" xfId="1" quotePrefix="1" applyFont="1" applyFill="1" applyAlignment="1" applyProtection="1">
      <alignment horizontal="left"/>
      <protection locked="0"/>
    </xf>
    <xf numFmtId="164" fontId="2" fillId="0" borderId="0" xfId="1" applyFont="1" applyFill="1" applyProtection="1"/>
    <xf numFmtId="164" fontId="7" fillId="0" borderId="0" xfId="1" applyFont="1" applyFill="1" applyProtection="1"/>
    <xf numFmtId="164" fontId="7" fillId="0" borderId="0" xfId="1" applyFont="1" applyFill="1" applyProtection="1"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3" fillId="0" borderId="0" xfId="1" applyFont="1" applyFill="1" applyProtection="1"/>
    <xf numFmtId="164" fontId="12" fillId="0" borderId="0" xfId="1" applyFont="1" applyFill="1" applyProtection="1"/>
    <xf numFmtId="164" fontId="12" fillId="0" borderId="0" xfId="1" applyFont="1" applyProtection="1"/>
    <xf numFmtId="164" fontId="10" fillId="2" borderId="1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8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Protection="1"/>
    <xf numFmtId="0" fontId="2" fillId="3" borderId="2" xfId="0" applyFont="1" applyFill="1" applyBorder="1" applyAlignment="1" applyProtection="1">
      <alignment horizontal="left" indent="1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4" fontId="3" fillId="4" borderId="27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 indent="1"/>
      <protection locked="0"/>
    </xf>
    <xf numFmtId="0" fontId="2" fillId="3" borderId="1" xfId="0" applyFont="1" applyFill="1" applyBorder="1" applyAlignment="1">
      <alignment horizontal="left" vertical="top" wrapText="1" indent="1"/>
    </xf>
    <xf numFmtId="0" fontId="5" fillId="3" borderId="3" xfId="0" applyFont="1" applyFill="1" applyBorder="1" applyAlignment="1" applyProtection="1">
      <alignment horizontal="center"/>
      <protection locked="0"/>
    </xf>
    <xf numFmtId="168" fontId="2" fillId="3" borderId="1" xfId="1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left" indent="1"/>
      <protection locked="0"/>
    </xf>
    <xf numFmtId="1" fontId="5" fillId="4" borderId="1" xfId="1" applyNumberFormat="1" applyFont="1" applyFill="1" applyBorder="1" applyAlignment="1" applyProtection="1">
      <alignment horizontal="center"/>
      <protection locked="0"/>
    </xf>
    <xf numFmtId="168" fontId="3" fillId="4" borderId="1" xfId="1" applyNumberFormat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164" fontId="3" fillId="4" borderId="28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6" fontId="5" fillId="5" borderId="1" xfId="0" applyNumberFormat="1" applyFont="1" applyFill="1" applyBorder="1" applyAlignment="1" applyProtection="1">
      <alignment horizontal="right"/>
      <protection locked="0"/>
    </xf>
    <xf numFmtId="1" fontId="3" fillId="5" borderId="27" xfId="0" applyNumberFormat="1" applyFont="1" applyFill="1" applyBorder="1" applyAlignment="1" applyProtection="1">
      <alignment horizontal="center"/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64" fontId="3" fillId="5" borderId="27" xfId="1" applyFont="1" applyFill="1" applyBorder="1" applyAlignment="1" applyProtection="1">
      <alignment horizontal="center"/>
      <protection locked="0"/>
    </xf>
    <xf numFmtId="164" fontId="3" fillId="5" borderId="41" xfId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 indent="1"/>
      <protection locked="0"/>
    </xf>
    <xf numFmtId="0" fontId="2" fillId="5" borderId="2" xfId="0" applyFont="1" applyFill="1" applyBorder="1" applyAlignment="1" applyProtection="1">
      <alignment horizontal="left" indent="1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Alignment="1" applyProtection="1">
      <alignment horizontal="right"/>
      <protection locked="0"/>
    </xf>
    <xf numFmtId="166" fontId="2" fillId="5" borderId="1" xfId="1" applyNumberFormat="1" applyFont="1" applyFill="1" applyBorder="1" applyAlignment="1" applyProtection="1">
      <alignment horizontal="right"/>
      <protection locked="0"/>
    </xf>
    <xf numFmtId="1" fontId="2" fillId="5" borderId="3" xfId="1" applyNumberFormat="1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Protection="1">
      <protection locked="0"/>
    </xf>
    <xf numFmtId="2" fontId="3" fillId="5" borderId="27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left" indent="1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left" indent="1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64" fontId="3" fillId="5" borderId="1" xfId="1" applyFont="1" applyFill="1" applyBorder="1" applyAlignment="1" applyProtection="1">
      <alignment horizontal="center"/>
      <protection locked="0"/>
    </xf>
    <xf numFmtId="166" fontId="3" fillId="5" borderId="1" xfId="0" applyNumberFormat="1" applyFont="1" applyFill="1" applyBorder="1" applyAlignment="1" applyProtection="1">
      <alignment horizontal="right"/>
      <protection locked="0"/>
    </xf>
    <xf numFmtId="1" fontId="3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 indent="2"/>
      <protection locked="0"/>
    </xf>
    <xf numFmtId="0" fontId="2" fillId="5" borderId="2" xfId="0" applyFont="1" applyFill="1" applyBorder="1" applyAlignment="1" applyProtection="1">
      <alignment horizontal="left" indent="2"/>
      <protection locked="0"/>
    </xf>
    <xf numFmtId="0" fontId="4" fillId="5" borderId="3" xfId="0" applyFont="1" applyFill="1" applyBorder="1" applyAlignment="1" applyProtection="1">
      <alignment horizontal="left" indent="1"/>
      <protection locked="0"/>
    </xf>
    <xf numFmtId="0" fontId="4" fillId="5" borderId="2" xfId="0" applyFont="1" applyFill="1" applyBorder="1" applyAlignment="1" applyProtection="1">
      <alignment horizontal="left" indent="1"/>
      <protection locked="0"/>
    </xf>
    <xf numFmtId="0" fontId="4" fillId="5" borderId="9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Protection="1"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1" fontId="5" fillId="5" borderId="7" xfId="0" applyNumberFormat="1" applyFont="1" applyFill="1" applyBorder="1" applyAlignment="1" applyProtection="1">
      <alignment horizontal="center"/>
      <protection locked="0"/>
    </xf>
    <xf numFmtId="164" fontId="2" fillId="5" borderId="7" xfId="1" applyFont="1" applyFill="1" applyBorder="1" applyAlignment="1" applyProtection="1">
      <alignment horizontal="center"/>
      <protection locked="0"/>
    </xf>
    <xf numFmtId="166" fontId="5" fillId="5" borderId="7" xfId="0" applyNumberFormat="1" applyFont="1" applyFill="1" applyBorder="1" applyAlignment="1" applyProtection="1">
      <alignment horizontal="right"/>
      <protection locked="0"/>
    </xf>
    <xf numFmtId="2" fontId="3" fillId="5" borderId="38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alignment horizontal="center"/>
      <protection locked="0"/>
    </xf>
    <xf numFmtId="164" fontId="3" fillId="5" borderId="38" xfId="1" applyFont="1" applyFill="1" applyBorder="1" applyAlignment="1" applyProtection="1">
      <alignment horizontal="center"/>
      <protection locked="0"/>
    </xf>
    <xf numFmtId="164" fontId="3" fillId="5" borderId="42" xfId="1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left"/>
      <protection locked="0"/>
    </xf>
    <xf numFmtId="0" fontId="4" fillId="5" borderId="11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1" fontId="5" fillId="5" borderId="5" xfId="0" applyNumberFormat="1" applyFont="1" applyFill="1" applyBorder="1" applyAlignment="1" applyProtection="1">
      <alignment horizontal="center"/>
      <protection locked="0"/>
    </xf>
    <xf numFmtId="164" fontId="2" fillId="5" borderId="5" xfId="1" applyFont="1" applyFill="1" applyBorder="1" applyAlignment="1" applyProtection="1">
      <alignment horizontal="center"/>
      <protection locked="0"/>
    </xf>
    <xf numFmtId="166" fontId="5" fillId="5" borderId="5" xfId="0" applyNumberFormat="1" applyFont="1" applyFill="1" applyBorder="1" applyAlignment="1" applyProtection="1">
      <alignment horizontal="right"/>
      <protection locked="0"/>
    </xf>
    <xf numFmtId="2" fontId="3" fillId="5" borderId="5" xfId="0" applyNumberFormat="1" applyFont="1" applyFill="1" applyBorder="1" applyAlignment="1" applyProtection="1">
      <alignment horizontal="center"/>
      <protection locked="0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164" fontId="3" fillId="5" borderId="11" xfId="1" applyFont="1" applyFill="1" applyBorder="1" applyAlignment="1" applyProtection="1">
      <alignment horizontal="center"/>
      <protection locked="0"/>
    </xf>
    <xf numFmtId="164" fontId="3" fillId="5" borderId="44" xfId="1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1" fontId="5" fillId="5" borderId="8" xfId="0" applyNumberFormat="1" applyFont="1" applyFill="1" applyBorder="1" applyAlignment="1" applyProtection="1">
      <alignment horizontal="center"/>
      <protection locked="0"/>
    </xf>
    <xf numFmtId="164" fontId="2" fillId="5" borderId="8" xfId="1" applyFont="1" applyFill="1" applyBorder="1" applyAlignment="1" applyProtection="1">
      <alignment horizontal="center"/>
      <protection locked="0"/>
    </xf>
    <xf numFmtId="166" fontId="5" fillId="5" borderId="8" xfId="0" applyNumberFormat="1" applyFont="1" applyFill="1" applyBorder="1" applyAlignment="1" applyProtection="1">
      <alignment horizontal="right"/>
      <protection locked="0"/>
    </xf>
    <xf numFmtId="2" fontId="3" fillId="5" borderId="8" xfId="0" applyNumberFormat="1" applyFont="1" applyFill="1" applyBorder="1" applyAlignment="1" applyProtection="1">
      <alignment horizontal="center"/>
      <protection locked="0"/>
    </xf>
    <xf numFmtId="1" fontId="2" fillId="5" borderId="8" xfId="0" applyNumberFormat="1" applyFont="1" applyFill="1" applyBorder="1" applyAlignment="1" applyProtection="1">
      <alignment horizontal="center"/>
      <protection locked="0"/>
    </xf>
    <xf numFmtId="164" fontId="3" fillId="5" borderId="17" xfId="1" applyFont="1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12" fillId="5" borderId="0" xfId="0" applyFont="1" applyFill="1" applyProtection="1"/>
    <xf numFmtId="0" fontId="4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Protection="1">
      <protection locked="0"/>
    </xf>
    <xf numFmtId="164" fontId="4" fillId="6" borderId="1" xfId="1" applyFont="1" applyFill="1" applyBorder="1" applyProtection="1">
      <protection locked="0"/>
    </xf>
    <xf numFmtId="0" fontId="0" fillId="6" borderId="0" xfId="0" applyFill="1" applyProtection="1"/>
    <xf numFmtId="0" fontId="4" fillId="6" borderId="2" xfId="0" applyFont="1" applyFill="1" applyBorder="1" applyProtection="1">
      <protection locked="0"/>
    </xf>
    <xf numFmtId="1" fontId="4" fillId="6" borderId="1" xfId="0" applyNumberFormat="1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left" indent="1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 indent="3"/>
      <protection locked="0"/>
    </xf>
    <xf numFmtId="0" fontId="3" fillId="5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indent="2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2" fillId="0" borderId="2" xfId="0" applyFont="1" applyFill="1" applyBorder="1" applyAlignment="1" applyProtection="1">
      <alignment horizontal="left" indent="3"/>
      <protection locked="0"/>
    </xf>
    <xf numFmtId="168" fontId="4" fillId="6" borderId="1" xfId="1" applyNumberFormat="1" applyFont="1" applyFill="1" applyBorder="1" applyProtection="1">
      <protection locked="0"/>
    </xf>
    <xf numFmtId="168" fontId="5" fillId="0" borderId="1" xfId="0" applyNumberFormat="1" applyFont="1" applyFill="1" applyBorder="1" applyAlignment="1" applyProtection="1">
      <alignment horizontal="center"/>
      <protection locked="0"/>
    </xf>
    <xf numFmtId="168" fontId="10" fillId="2" borderId="1" xfId="1" applyNumberFormat="1" applyFont="1" applyFill="1" applyBorder="1" applyAlignment="1" applyProtection="1">
      <alignment horizontal="center"/>
      <protection locked="0"/>
    </xf>
    <xf numFmtId="168" fontId="5" fillId="0" borderId="5" xfId="0" applyNumberFormat="1" applyFont="1" applyFill="1" applyBorder="1" applyAlignment="1" applyProtection="1">
      <alignment horizontal="center"/>
      <protection locked="0"/>
    </xf>
    <xf numFmtId="168" fontId="4" fillId="2" borderId="1" xfId="1" applyNumberFormat="1" applyFont="1" applyFill="1" applyBorder="1" applyProtection="1">
      <protection locked="0"/>
    </xf>
    <xf numFmtId="168" fontId="2" fillId="2" borderId="1" xfId="0" applyNumberFormat="1" applyFont="1" applyFill="1" applyBorder="1" applyAlignment="1" applyProtection="1">
      <alignment horizontal="center"/>
      <protection locked="0"/>
    </xf>
    <xf numFmtId="168" fontId="2" fillId="0" borderId="1" xfId="0" applyNumberFormat="1" applyFont="1" applyFill="1" applyBorder="1" applyAlignment="1" applyProtection="1">
      <alignment horizontal="center"/>
      <protection locked="0"/>
    </xf>
    <xf numFmtId="168" fontId="3" fillId="3" borderId="1" xfId="1" applyNumberFormat="1" applyFont="1" applyFill="1" applyBorder="1" applyProtection="1">
      <protection locked="0"/>
    </xf>
    <xf numFmtId="0" fontId="2" fillId="7" borderId="1" xfId="0" applyFont="1" applyFill="1" applyBorder="1" applyAlignment="1">
      <alignment horizontal="left" vertical="top" wrapText="1" indent="1"/>
    </xf>
    <xf numFmtId="0" fontId="2" fillId="7" borderId="1" xfId="0" applyFont="1" applyFill="1" applyBorder="1" applyAlignment="1">
      <alignment horizontal="left" vertical="top" wrapText="1" indent="2"/>
    </xf>
    <xf numFmtId="0" fontId="3" fillId="7" borderId="1" xfId="0" applyFont="1" applyFill="1" applyBorder="1" applyAlignment="1">
      <alignment horizontal="left" vertical="top" wrapText="1" indent="1"/>
    </xf>
    <xf numFmtId="0" fontId="2" fillId="5" borderId="3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164" fontId="3" fillId="3" borderId="27" xfId="1" applyFont="1" applyFill="1" applyBorder="1" applyAlignment="1" applyProtection="1">
      <alignment horizontal="center"/>
      <protection locked="0"/>
    </xf>
    <xf numFmtId="1" fontId="2" fillId="3" borderId="3" xfId="1" applyNumberFormat="1" applyFont="1" applyFill="1" applyBorder="1" applyAlignment="1" applyProtection="1">
      <alignment horizontal="center"/>
      <protection locked="0"/>
    </xf>
    <xf numFmtId="164" fontId="3" fillId="3" borderId="41" xfId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 indent="1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1" xfId="1" applyFont="1" applyFill="1" applyBorder="1" applyAlignment="1" applyProtection="1">
      <alignment horizontal="center"/>
      <protection locked="0"/>
    </xf>
    <xf numFmtId="168" fontId="3" fillId="3" borderId="1" xfId="1" applyNumberFormat="1" applyFont="1" applyFill="1" applyBorder="1" applyAlignment="1" applyProtection="1">
      <alignment horizontal="center"/>
      <protection locked="0"/>
    </xf>
    <xf numFmtId="1" fontId="3" fillId="3" borderId="3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indent="2"/>
      <protection locked="0"/>
    </xf>
    <xf numFmtId="0" fontId="2" fillId="0" borderId="2" xfId="0" applyFont="1" applyFill="1" applyBorder="1" applyAlignment="1" applyProtection="1">
      <alignment horizontal="left" vertical="top" wrapText="1" indent="2"/>
      <protection locked="0"/>
    </xf>
    <xf numFmtId="0" fontId="2" fillId="3" borderId="2" xfId="0" applyFont="1" applyFill="1" applyBorder="1" applyAlignment="1" applyProtection="1">
      <alignment horizontal="left" indent="2"/>
      <protection locked="0"/>
    </xf>
    <xf numFmtId="0" fontId="2" fillId="0" borderId="2" xfId="0" applyFont="1" applyBorder="1" applyAlignment="1" applyProtection="1">
      <alignment horizontal="left" indent="2"/>
      <protection locked="0"/>
    </xf>
    <xf numFmtId="0" fontId="2" fillId="0" borderId="17" xfId="0" applyFont="1" applyFill="1" applyBorder="1" applyAlignment="1" applyProtection="1">
      <alignment horizontal="left" indent="2"/>
      <protection locked="0"/>
    </xf>
    <xf numFmtId="0" fontId="13" fillId="0" borderId="2" xfId="0" applyFont="1" applyFill="1" applyBorder="1" applyAlignment="1" applyProtection="1">
      <alignment horizontal="left" indent="2"/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 indent="2"/>
      <protection locked="0"/>
    </xf>
    <xf numFmtId="0" fontId="4" fillId="0" borderId="3" xfId="0" applyFont="1" applyFill="1" applyBorder="1" applyAlignment="1" applyProtection="1">
      <alignment horizontal="left" indent="1"/>
      <protection locked="0"/>
    </xf>
    <xf numFmtId="0" fontId="4" fillId="0" borderId="2" xfId="0" applyFont="1" applyFill="1" applyBorder="1" applyAlignment="1" applyProtection="1">
      <alignment horizontal="left" indent="1"/>
      <protection locked="0"/>
    </xf>
    <xf numFmtId="0" fontId="8" fillId="0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8" fillId="4" borderId="16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1" fontId="5" fillId="4" borderId="14" xfId="0" applyNumberFormat="1" applyFont="1" applyFill="1" applyBorder="1" applyAlignment="1" applyProtection="1">
      <alignment horizontal="center"/>
      <protection locked="0"/>
    </xf>
    <xf numFmtId="164" fontId="2" fillId="4" borderId="14" xfId="1" applyFont="1" applyFill="1" applyBorder="1" applyAlignment="1" applyProtection="1">
      <alignment horizontal="center"/>
      <protection locked="0"/>
    </xf>
    <xf numFmtId="166" fontId="5" fillId="4" borderId="14" xfId="0" applyNumberFormat="1" applyFont="1" applyFill="1" applyBorder="1" applyAlignment="1" applyProtection="1">
      <alignment horizontal="right"/>
      <protection locked="0"/>
    </xf>
    <xf numFmtId="164" fontId="3" fillId="4" borderId="14" xfId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164" fontId="3" fillId="4" borderId="39" xfId="1" applyFont="1" applyFill="1" applyBorder="1" applyAlignment="1" applyProtection="1">
      <alignment horizontal="center"/>
      <protection locked="0"/>
    </xf>
    <xf numFmtId="164" fontId="3" fillId="4" borderId="43" xfId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2" fontId="5" fillId="4" borderId="14" xfId="0" applyNumberFormat="1" applyFont="1" applyFill="1" applyBorder="1" applyAlignment="1" applyProtection="1">
      <alignment horizontal="center"/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1" fontId="2" fillId="4" borderId="14" xfId="0" applyNumberFormat="1" applyFont="1" applyFill="1" applyBorder="1" applyAlignment="1" applyProtection="1">
      <alignment horizontal="center"/>
      <protection locked="0"/>
    </xf>
    <xf numFmtId="164" fontId="3" fillId="4" borderId="16" xfId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0" fontId="2" fillId="0" borderId="33" xfId="0" applyFont="1" applyBorder="1"/>
    <xf numFmtId="0" fontId="10" fillId="4" borderId="1" xfId="0" applyFont="1" applyFill="1" applyBorder="1"/>
    <xf numFmtId="0" fontId="9" fillId="0" borderId="17" xfId="0" applyFont="1" applyBorder="1" applyAlignment="1" applyProtection="1">
      <alignment vertical="top"/>
      <protection locked="0"/>
    </xf>
    <xf numFmtId="0" fontId="2" fillId="0" borderId="34" xfId="0" applyFont="1" applyBorder="1"/>
    <xf numFmtId="0" fontId="3" fillId="6" borderId="2" xfId="0" applyFont="1" applyFill="1" applyBorder="1" applyAlignment="1" applyProtection="1">
      <alignment horizontal="left" indent="1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29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3" fillId="4" borderId="50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55" xfId="0" applyFont="1" applyFill="1" applyBorder="1" applyAlignment="1" applyProtection="1">
      <alignment horizontal="center" vertical="top" wrapText="1"/>
      <protection locked="0"/>
    </xf>
    <xf numFmtId="0" fontId="3" fillId="4" borderId="56" xfId="0" applyFont="1" applyFill="1" applyBorder="1" applyAlignment="1" applyProtection="1">
      <alignment horizontal="center" vertical="top" wrapText="1"/>
      <protection locked="0"/>
    </xf>
    <xf numFmtId="0" fontId="3" fillId="4" borderId="57" xfId="0" applyFont="1" applyFill="1" applyBorder="1" applyAlignment="1" applyProtection="1">
      <alignment horizontal="center" vertical="top" wrapText="1"/>
      <protection locked="0"/>
    </xf>
    <xf numFmtId="0" fontId="3" fillId="4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54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58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59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8" fillId="4" borderId="51" xfId="0" applyFont="1" applyFill="1" applyBorder="1" applyAlignment="1" applyProtection="1">
      <alignment horizontal="center" vertical="center"/>
      <protection locked="0"/>
    </xf>
    <xf numFmtId="0" fontId="8" fillId="4" borderId="52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4" borderId="60" xfId="0" applyFont="1" applyFill="1" applyBorder="1" applyAlignment="1" applyProtection="1">
      <alignment horizontal="center" vertical="center"/>
      <protection locked="0"/>
    </xf>
    <xf numFmtId="0" fontId="8" fillId="4" borderId="61" xfId="0" applyFont="1" applyFill="1" applyBorder="1" applyAlignment="1" applyProtection="1">
      <alignment horizontal="center" vertical="center"/>
      <protection locked="0"/>
    </xf>
    <xf numFmtId="0" fontId="8" fillId="4" borderId="62" xfId="0" applyFont="1" applyFill="1" applyBorder="1" applyAlignment="1" applyProtection="1">
      <alignment horizontal="center" vertical="center"/>
      <protection locked="0"/>
    </xf>
    <xf numFmtId="0" fontId="3" fillId="4" borderId="55" xfId="0" applyFont="1" applyFill="1" applyBorder="1" applyAlignment="1" applyProtection="1">
      <alignment horizontal="left" vertical="top" wrapText="1"/>
      <protection locked="0"/>
    </xf>
    <xf numFmtId="0" fontId="3" fillId="4" borderId="56" xfId="0" applyFont="1" applyFill="1" applyBorder="1" applyAlignment="1" applyProtection="1">
      <alignment horizontal="left" vertical="top" wrapText="1"/>
      <protection locked="0"/>
    </xf>
    <xf numFmtId="0" fontId="3" fillId="4" borderId="57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 indent="2"/>
      <protection locked="0"/>
    </xf>
    <xf numFmtId="0" fontId="9" fillId="0" borderId="0" xfId="0" applyFont="1" applyBorder="1" applyAlignment="1" applyProtection="1">
      <alignment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48"/>
  <sheetViews>
    <sheetView tabSelected="1" zoomScaleNormal="100" workbookViewId="0">
      <selection activeCell="C12" sqref="C12"/>
    </sheetView>
  </sheetViews>
  <sheetFormatPr defaultColWidth="9.33203125" defaultRowHeight="12.5" x14ac:dyDescent="0.25"/>
  <cols>
    <col min="1" max="1" width="1.6640625" style="92" customWidth="1"/>
    <col min="2" max="2" width="3.6640625" style="92" customWidth="1"/>
    <col min="3" max="3" width="34.109375" style="92" customWidth="1"/>
    <col min="4" max="4" width="28" style="92" customWidth="1"/>
    <col min="5" max="5" width="44.44140625" style="92" customWidth="1"/>
    <col min="6" max="6" width="2.44140625" style="92" customWidth="1"/>
    <col min="7" max="7" width="3.6640625" style="92" customWidth="1"/>
    <col min="8" max="8" width="1.6640625" style="92" customWidth="1"/>
    <col min="9" max="16384" width="9.33203125" style="92"/>
  </cols>
  <sheetData>
    <row r="1" spans="2:7" ht="13" thickBot="1" x14ac:dyDescent="0.3"/>
    <row r="2" spans="2:7" ht="13" thickTop="1" x14ac:dyDescent="0.25">
      <c r="B2" s="94"/>
      <c r="C2" s="95"/>
      <c r="D2" s="95"/>
      <c r="E2" s="95"/>
      <c r="F2" s="95"/>
      <c r="G2" s="96"/>
    </row>
    <row r="3" spans="2:7" ht="14" x14ac:dyDescent="0.3">
      <c r="B3" s="331"/>
      <c r="C3" s="332" t="s">
        <v>112</v>
      </c>
      <c r="D3" s="336" t="s">
        <v>294</v>
      </c>
      <c r="E3" s="337"/>
      <c r="F3" s="333"/>
      <c r="G3" s="334"/>
    </row>
    <row r="4" spans="2:7" ht="14" x14ac:dyDescent="0.3">
      <c r="B4" s="331"/>
      <c r="C4" s="332" t="s">
        <v>310</v>
      </c>
      <c r="D4" s="336" t="s">
        <v>309</v>
      </c>
      <c r="E4" s="337"/>
      <c r="F4" s="401"/>
      <c r="G4" s="334"/>
    </row>
    <row r="5" spans="2:7" ht="13" thickBot="1" x14ac:dyDescent="0.3">
      <c r="B5" s="100"/>
      <c r="C5" s="102"/>
      <c r="D5" s="102"/>
      <c r="E5" s="102"/>
      <c r="F5" s="102"/>
      <c r="G5" s="103"/>
    </row>
    <row r="6" spans="2:7" ht="13" thickTop="1" x14ac:dyDescent="0.25">
      <c r="B6" s="94"/>
      <c r="C6" s="95"/>
      <c r="D6" s="95"/>
      <c r="E6" s="95"/>
      <c r="F6" s="95"/>
      <c r="G6" s="96"/>
    </row>
    <row r="7" spans="2:7" ht="13" x14ac:dyDescent="0.25">
      <c r="B7" s="97"/>
      <c r="C7" s="345" t="s">
        <v>108</v>
      </c>
      <c r="D7" s="346"/>
      <c r="E7" s="347"/>
      <c r="F7" s="98"/>
      <c r="G7" s="99"/>
    </row>
    <row r="8" spans="2:7" x14ac:dyDescent="0.25">
      <c r="B8" s="97"/>
      <c r="C8" s="93" t="s">
        <v>263</v>
      </c>
      <c r="D8" s="338" t="s">
        <v>264</v>
      </c>
      <c r="E8" s="338"/>
      <c r="F8" s="98"/>
      <c r="G8" s="99"/>
    </row>
    <row r="9" spans="2:7" x14ac:dyDescent="0.25">
      <c r="B9" s="97"/>
      <c r="C9" s="93" t="s">
        <v>100</v>
      </c>
      <c r="D9" s="338" t="s">
        <v>107</v>
      </c>
      <c r="E9" s="338"/>
      <c r="F9" s="98"/>
      <c r="G9" s="99"/>
    </row>
    <row r="10" spans="2:7" x14ac:dyDescent="0.25">
      <c r="B10" s="97"/>
      <c r="C10" s="93" t="s">
        <v>101</v>
      </c>
      <c r="D10" s="338" t="s">
        <v>105</v>
      </c>
      <c r="E10" s="338"/>
      <c r="F10" s="98"/>
      <c r="G10" s="99"/>
    </row>
    <row r="11" spans="2:7" x14ac:dyDescent="0.25">
      <c r="B11" s="97"/>
      <c r="C11" s="93" t="s">
        <v>102</v>
      </c>
      <c r="D11" s="338" t="s">
        <v>109</v>
      </c>
      <c r="E11" s="338"/>
      <c r="F11" s="98"/>
      <c r="G11" s="99"/>
    </row>
    <row r="12" spans="2:7" ht="38.5" customHeight="1" x14ac:dyDescent="0.25">
      <c r="B12" s="97"/>
      <c r="C12" s="93" t="s">
        <v>251</v>
      </c>
      <c r="D12" s="348" t="s">
        <v>252</v>
      </c>
      <c r="E12" s="348"/>
      <c r="F12" s="98"/>
      <c r="G12" s="99"/>
    </row>
    <row r="13" spans="2:7" ht="24" customHeight="1" x14ac:dyDescent="0.25">
      <c r="B13" s="97"/>
      <c r="C13" s="93" t="s">
        <v>249</v>
      </c>
      <c r="D13" s="348" t="s">
        <v>250</v>
      </c>
      <c r="E13" s="348"/>
      <c r="F13" s="98"/>
      <c r="G13" s="99"/>
    </row>
    <row r="14" spans="2:7" ht="41" customHeight="1" x14ac:dyDescent="0.25">
      <c r="B14" s="97"/>
      <c r="C14" s="93" t="s">
        <v>289</v>
      </c>
      <c r="D14" s="341" t="s">
        <v>253</v>
      </c>
      <c r="E14" s="342"/>
      <c r="F14" s="98"/>
      <c r="G14" s="99"/>
    </row>
    <row r="15" spans="2:7" x14ac:dyDescent="0.25">
      <c r="B15" s="97"/>
      <c r="C15" s="93" t="s">
        <v>287</v>
      </c>
      <c r="D15" s="343" t="s">
        <v>288</v>
      </c>
      <c r="E15" s="344"/>
      <c r="F15" s="98"/>
      <c r="G15" s="99"/>
    </row>
    <row r="16" spans="2:7" x14ac:dyDescent="0.25">
      <c r="B16" s="97"/>
      <c r="C16" s="93" t="s">
        <v>70</v>
      </c>
      <c r="D16" s="343" t="s">
        <v>288</v>
      </c>
      <c r="E16" s="344"/>
      <c r="F16" s="98"/>
      <c r="G16" s="99"/>
    </row>
    <row r="17" spans="2:7" ht="27" customHeight="1" x14ac:dyDescent="0.25">
      <c r="B17" s="97"/>
      <c r="C17" s="93" t="s">
        <v>306</v>
      </c>
      <c r="D17" s="341" t="s">
        <v>308</v>
      </c>
      <c r="E17" s="342"/>
      <c r="F17" s="98"/>
      <c r="G17" s="99"/>
    </row>
    <row r="18" spans="2:7" x14ac:dyDescent="0.25">
      <c r="B18" s="97"/>
      <c r="C18" s="93" t="s">
        <v>103</v>
      </c>
      <c r="D18" s="341" t="s">
        <v>301</v>
      </c>
      <c r="E18" s="342"/>
      <c r="F18" s="98"/>
      <c r="G18" s="99"/>
    </row>
    <row r="19" spans="2:7" ht="24.5" customHeight="1" x14ac:dyDescent="0.25">
      <c r="B19" s="97"/>
      <c r="C19" s="93" t="s">
        <v>307</v>
      </c>
      <c r="D19" s="348" t="s">
        <v>254</v>
      </c>
      <c r="E19" s="348"/>
      <c r="F19" s="98"/>
      <c r="G19" s="99"/>
    </row>
    <row r="20" spans="2:7" ht="24" customHeight="1" x14ac:dyDescent="0.25">
      <c r="B20" s="97"/>
      <c r="C20" s="93" t="s">
        <v>104</v>
      </c>
      <c r="D20" s="348" t="s">
        <v>255</v>
      </c>
      <c r="E20" s="348"/>
      <c r="F20" s="98"/>
      <c r="G20" s="99"/>
    </row>
    <row r="21" spans="2:7" x14ac:dyDescent="0.25">
      <c r="B21" s="97"/>
      <c r="C21" s="93" t="s">
        <v>257</v>
      </c>
      <c r="D21" s="338" t="s">
        <v>256</v>
      </c>
      <c r="E21" s="338"/>
      <c r="F21" s="98"/>
      <c r="G21" s="99"/>
    </row>
    <row r="22" spans="2:7" x14ac:dyDescent="0.25">
      <c r="B22" s="97"/>
      <c r="C22" s="93" t="s">
        <v>258</v>
      </c>
      <c r="D22" s="338" t="s">
        <v>259</v>
      </c>
      <c r="E22" s="338"/>
      <c r="F22" s="98"/>
      <c r="G22" s="99"/>
    </row>
    <row r="23" spans="2:7" ht="25" customHeight="1" x14ac:dyDescent="0.25">
      <c r="B23" s="97"/>
      <c r="C23" s="273" t="s">
        <v>260</v>
      </c>
      <c r="D23" s="340" t="s">
        <v>261</v>
      </c>
      <c r="E23" s="340"/>
      <c r="F23" s="98"/>
      <c r="G23" s="99"/>
    </row>
    <row r="24" spans="2:7" x14ac:dyDescent="0.25">
      <c r="B24" s="97"/>
      <c r="C24" s="272" t="s">
        <v>270</v>
      </c>
      <c r="D24" s="339"/>
      <c r="E24" s="339"/>
      <c r="F24" s="98"/>
      <c r="G24" s="99"/>
    </row>
    <row r="25" spans="2:7" x14ac:dyDescent="0.25">
      <c r="B25" s="97"/>
      <c r="C25" s="272" t="s">
        <v>265</v>
      </c>
      <c r="D25" s="339"/>
      <c r="E25" s="339"/>
      <c r="F25" s="98"/>
      <c r="G25" s="99"/>
    </row>
    <row r="26" spans="2:7" x14ac:dyDescent="0.25">
      <c r="B26" s="97"/>
      <c r="C26" s="272" t="s">
        <v>200</v>
      </c>
      <c r="D26" s="339"/>
      <c r="E26" s="339"/>
      <c r="F26" s="98"/>
      <c r="G26" s="99"/>
    </row>
    <row r="27" spans="2:7" x14ac:dyDescent="0.25">
      <c r="B27" s="97"/>
      <c r="C27" s="272" t="s">
        <v>196</v>
      </c>
      <c r="D27" s="339"/>
      <c r="E27" s="339"/>
      <c r="F27" s="98"/>
      <c r="G27" s="99"/>
    </row>
    <row r="28" spans="2:7" x14ac:dyDescent="0.25">
      <c r="B28" s="97"/>
      <c r="C28" s="272" t="s">
        <v>197</v>
      </c>
      <c r="D28" s="339"/>
      <c r="E28" s="339"/>
      <c r="F28" s="98"/>
      <c r="G28" s="99"/>
    </row>
    <row r="29" spans="2:7" x14ac:dyDescent="0.25">
      <c r="B29" s="97"/>
      <c r="C29" s="272" t="s">
        <v>144</v>
      </c>
      <c r="D29" s="339"/>
      <c r="E29" s="339"/>
      <c r="F29" s="98"/>
      <c r="G29" s="99"/>
    </row>
    <row r="30" spans="2:7" x14ac:dyDescent="0.25">
      <c r="B30" s="97"/>
      <c r="C30" s="272" t="s">
        <v>143</v>
      </c>
      <c r="D30" s="339"/>
      <c r="E30" s="339"/>
      <c r="F30" s="98"/>
      <c r="G30" s="99"/>
    </row>
    <row r="31" spans="2:7" x14ac:dyDescent="0.25">
      <c r="B31" s="97"/>
      <c r="C31" s="272" t="s">
        <v>202</v>
      </c>
      <c r="D31" s="339"/>
      <c r="E31" s="339"/>
      <c r="F31" s="98"/>
      <c r="G31" s="99"/>
    </row>
    <row r="32" spans="2:7" x14ac:dyDescent="0.25">
      <c r="B32" s="97"/>
      <c r="C32" s="272" t="s">
        <v>278</v>
      </c>
      <c r="D32" s="339"/>
      <c r="E32" s="339"/>
      <c r="F32" s="98"/>
      <c r="G32" s="99"/>
    </row>
    <row r="33" spans="2:7" x14ac:dyDescent="0.25">
      <c r="B33" s="97"/>
      <c r="C33" s="272" t="s">
        <v>269</v>
      </c>
      <c r="D33" s="339"/>
      <c r="E33" s="339"/>
      <c r="F33" s="98"/>
      <c r="G33" s="99"/>
    </row>
    <row r="34" spans="2:7" x14ac:dyDescent="0.25">
      <c r="B34" s="97"/>
      <c r="C34" s="272" t="s">
        <v>145</v>
      </c>
      <c r="D34" s="339"/>
      <c r="E34" s="339"/>
      <c r="F34" s="98"/>
      <c r="G34" s="99"/>
    </row>
    <row r="35" spans="2:7" x14ac:dyDescent="0.25">
      <c r="B35" s="97"/>
      <c r="C35" s="272" t="s">
        <v>203</v>
      </c>
      <c r="D35" s="339"/>
      <c r="E35" s="339"/>
      <c r="F35" s="98"/>
      <c r="G35" s="99"/>
    </row>
    <row r="36" spans="2:7" x14ac:dyDescent="0.25">
      <c r="B36" s="97"/>
      <c r="C36" s="272" t="s">
        <v>204</v>
      </c>
      <c r="D36" s="339"/>
      <c r="E36" s="339"/>
      <c r="F36" s="98"/>
      <c r="G36" s="99"/>
    </row>
    <row r="37" spans="2:7" x14ac:dyDescent="0.25">
      <c r="B37" s="97"/>
      <c r="C37" s="272" t="s">
        <v>286</v>
      </c>
      <c r="D37" s="339"/>
      <c r="E37" s="339"/>
      <c r="F37" s="98"/>
      <c r="G37" s="99"/>
    </row>
    <row r="38" spans="2:7" x14ac:dyDescent="0.25">
      <c r="B38" s="97"/>
      <c r="C38" s="272" t="s">
        <v>146</v>
      </c>
      <c r="D38" s="339"/>
      <c r="E38" s="339"/>
      <c r="F38" s="98"/>
      <c r="G38" s="99"/>
    </row>
    <row r="39" spans="2:7" x14ac:dyDescent="0.25">
      <c r="B39" s="97"/>
      <c r="C39" s="272" t="s">
        <v>187</v>
      </c>
      <c r="D39" s="339"/>
      <c r="E39" s="339"/>
      <c r="F39" s="98"/>
      <c r="G39" s="99"/>
    </row>
    <row r="40" spans="2:7" x14ac:dyDescent="0.25">
      <c r="B40" s="97"/>
      <c r="C40" s="272" t="s">
        <v>205</v>
      </c>
      <c r="D40" s="339"/>
      <c r="E40" s="339"/>
      <c r="F40" s="98"/>
      <c r="G40" s="99"/>
    </row>
    <row r="41" spans="2:7" x14ac:dyDescent="0.25">
      <c r="B41" s="97"/>
      <c r="C41" s="272" t="s">
        <v>248</v>
      </c>
      <c r="D41" s="339"/>
      <c r="E41" s="339"/>
      <c r="F41" s="98"/>
      <c r="G41" s="99"/>
    </row>
    <row r="42" spans="2:7" x14ac:dyDescent="0.25">
      <c r="B42" s="97"/>
      <c r="C42" s="272" t="s">
        <v>268</v>
      </c>
      <c r="D42" s="339"/>
      <c r="E42" s="339"/>
      <c r="F42" s="98"/>
      <c r="G42" s="99"/>
    </row>
    <row r="43" spans="2:7" x14ac:dyDescent="0.25">
      <c r="B43" s="97"/>
      <c r="C43" s="272" t="s">
        <v>147</v>
      </c>
      <c r="D43" s="339"/>
      <c r="E43" s="339"/>
      <c r="F43" s="98"/>
      <c r="G43" s="99"/>
    </row>
    <row r="44" spans="2:7" x14ac:dyDescent="0.25">
      <c r="B44" s="97"/>
      <c r="C44" s="272" t="s">
        <v>190</v>
      </c>
      <c r="D44" s="339"/>
      <c r="E44" s="339"/>
      <c r="F44" s="98"/>
      <c r="G44" s="99"/>
    </row>
    <row r="45" spans="2:7" x14ac:dyDescent="0.25">
      <c r="B45" s="97"/>
      <c r="C45" s="272" t="s">
        <v>195</v>
      </c>
      <c r="D45" s="339"/>
      <c r="E45" s="339"/>
      <c r="F45" s="98"/>
      <c r="G45" s="99"/>
    </row>
    <row r="46" spans="2:7" x14ac:dyDescent="0.25">
      <c r="B46" s="97"/>
      <c r="C46" s="271"/>
      <c r="D46" s="339"/>
      <c r="E46" s="339"/>
      <c r="F46" s="98"/>
      <c r="G46" s="99"/>
    </row>
    <row r="47" spans="2:7" ht="13" thickBot="1" x14ac:dyDescent="0.3">
      <c r="B47" s="100"/>
      <c r="C47" s="101"/>
      <c r="D47" s="101"/>
      <c r="E47" s="101"/>
      <c r="F47" s="102"/>
      <c r="G47" s="103"/>
    </row>
    <row r="48" spans="2:7" ht="6.75" customHeight="1" thickTop="1" x14ac:dyDescent="0.25">
      <c r="B48" s="95"/>
      <c r="C48" s="104"/>
      <c r="D48" s="104"/>
      <c r="E48" s="104"/>
      <c r="F48" s="95"/>
      <c r="G48" s="95"/>
    </row>
  </sheetData>
  <mergeCells count="42">
    <mergeCell ref="D4:E4"/>
    <mergeCell ref="D14:E14"/>
    <mergeCell ref="D15:E15"/>
    <mergeCell ref="C7:E7"/>
    <mergeCell ref="D9:E9"/>
    <mergeCell ref="D10:E10"/>
    <mergeCell ref="D11:E11"/>
    <mergeCell ref="D12:E12"/>
    <mergeCell ref="D13:E13"/>
    <mergeCell ref="D16:E16"/>
    <mergeCell ref="D17:E17"/>
    <mergeCell ref="D18:E18"/>
    <mergeCell ref="D19:E19"/>
    <mergeCell ref="D26:E26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30:E30"/>
    <mergeCell ref="D35:E35"/>
    <mergeCell ref="D36:E36"/>
    <mergeCell ref="D38:E38"/>
    <mergeCell ref="D39:E39"/>
    <mergeCell ref="D40:E40"/>
    <mergeCell ref="D37:E37"/>
    <mergeCell ref="D42:E42"/>
    <mergeCell ref="D31:E31"/>
    <mergeCell ref="D32:E32"/>
    <mergeCell ref="D34:E34"/>
    <mergeCell ref="D33:E33"/>
    <mergeCell ref="D3:E3"/>
    <mergeCell ref="D8:E8"/>
    <mergeCell ref="D46:E46"/>
    <mergeCell ref="D41:E41"/>
    <mergeCell ref="D43:E43"/>
    <mergeCell ref="D44:E44"/>
    <mergeCell ref="D45:E45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0" tint="-0.34998626667073579"/>
  </sheetPr>
  <dimension ref="A1:L105"/>
  <sheetViews>
    <sheetView showGridLines="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6" width="19.44140625" style="3" customWidth="1"/>
    <col min="7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234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300" t="s">
        <v>63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299" t="s">
        <v>296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G6.1</v>
      </c>
      <c r="B15" s="46" t="str">
        <f>B6</f>
        <v>Depot Spares (Centralized)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25" x14ac:dyDescent="0.3">
      <c r="A16" s="53"/>
      <c r="B16" s="276" t="s">
        <v>297</v>
      </c>
      <c r="C16" s="65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13" x14ac:dyDescent="0.3">
      <c r="A17" s="53"/>
      <c r="B17" s="70"/>
      <c r="C17" s="65"/>
      <c r="D17" s="75"/>
      <c r="E17" s="50"/>
      <c r="F17" s="50"/>
      <c r="G17" s="51"/>
      <c r="H17" s="90"/>
      <c r="I17" s="127"/>
      <c r="J17" s="50"/>
      <c r="K17" s="90"/>
      <c r="L17" s="117"/>
    </row>
    <row r="18" spans="1:12" s="6" customFormat="1" ht="13" x14ac:dyDescent="0.3">
      <c r="A18" s="54" t="s">
        <v>69</v>
      </c>
      <c r="B18" s="261" t="s">
        <v>295</v>
      </c>
      <c r="C18" s="172"/>
      <c r="D18" s="75"/>
      <c r="E18" s="50"/>
      <c r="F18" s="50"/>
      <c r="G18" s="51"/>
      <c r="H18" s="90"/>
      <c r="I18" s="127"/>
      <c r="J18" s="50"/>
      <c r="K18" s="90"/>
      <c r="L18" s="117"/>
    </row>
    <row r="19" spans="1:12" s="6" customFormat="1" ht="13" x14ac:dyDescent="0.3">
      <c r="A19" s="53"/>
      <c r="B19" s="260" t="s">
        <v>157</v>
      </c>
      <c r="C19" s="162" t="str">
        <f t="shared" ref="C19:C36" si="0">$B$7</f>
        <v>FC</v>
      </c>
      <c r="D19" s="123"/>
      <c r="E19" s="12"/>
      <c r="F19" s="50">
        <f>D19*E19</f>
        <v>0</v>
      </c>
      <c r="G19" s="163">
        <f t="shared" ref="G19:G36" si="1">$B$8</f>
        <v>0.12345</v>
      </c>
      <c r="H19" s="90">
        <f t="shared" ref="H19:H45" si="2">IF(G19&lt;&gt;0,F19/G19,0)</f>
        <v>0</v>
      </c>
      <c r="I19" s="128"/>
      <c r="J19" s="12"/>
      <c r="K19" s="90">
        <f t="shared" ref="K19:K45" si="3">I19*J19</f>
        <v>0</v>
      </c>
      <c r="L19" s="117">
        <f t="shared" ref="L19:L27" si="4">IF(OR(J19&gt;0,H19&gt;0),H19+K19,0)</f>
        <v>0</v>
      </c>
    </row>
    <row r="20" spans="1:12" s="6" customFormat="1" ht="13" x14ac:dyDescent="0.3">
      <c r="A20" s="53"/>
      <c r="B20" s="260" t="s">
        <v>158</v>
      </c>
      <c r="C20" s="162" t="str">
        <f t="shared" si="0"/>
        <v>FC</v>
      </c>
      <c r="D20" s="123"/>
      <c r="E20" s="12"/>
      <c r="F20" s="50">
        <f t="shared" ref="F20:F45" si="5">D20*E20</f>
        <v>0</v>
      </c>
      <c r="G20" s="163">
        <f t="shared" si="1"/>
        <v>0.12345</v>
      </c>
      <c r="H20" s="90">
        <f t="shared" si="2"/>
        <v>0</v>
      </c>
      <c r="I20" s="128"/>
      <c r="J20" s="12"/>
      <c r="K20" s="90">
        <f t="shared" si="3"/>
        <v>0</v>
      </c>
      <c r="L20" s="117">
        <f t="shared" si="4"/>
        <v>0</v>
      </c>
    </row>
    <row r="21" spans="1:12" s="6" customFormat="1" ht="13" x14ac:dyDescent="0.3">
      <c r="A21" s="53"/>
      <c r="B21" s="260" t="s">
        <v>166</v>
      </c>
      <c r="C21" s="162" t="str">
        <f t="shared" si="0"/>
        <v>FC</v>
      </c>
      <c r="D21" s="123"/>
      <c r="E21" s="12"/>
      <c r="F21" s="50">
        <f t="shared" si="5"/>
        <v>0</v>
      </c>
      <c r="G21" s="163">
        <f t="shared" si="1"/>
        <v>0.12345</v>
      </c>
      <c r="H21" s="90">
        <f t="shared" si="2"/>
        <v>0</v>
      </c>
      <c r="I21" s="128"/>
      <c r="J21" s="12"/>
      <c r="K21" s="90">
        <f t="shared" si="3"/>
        <v>0</v>
      </c>
      <c r="L21" s="117">
        <f t="shared" si="4"/>
        <v>0</v>
      </c>
    </row>
    <row r="22" spans="1:12" s="6" customFormat="1" ht="13" x14ac:dyDescent="0.3">
      <c r="A22" s="53"/>
      <c r="B22" s="260" t="s">
        <v>160</v>
      </c>
      <c r="C22" s="162" t="str">
        <f t="shared" si="0"/>
        <v>FC</v>
      </c>
      <c r="D22" s="123"/>
      <c r="E22" s="12"/>
      <c r="F22" s="50">
        <f t="shared" si="5"/>
        <v>0</v>
      </c>
      <c r="G22" s="163">
        <f t="shared" si="1"/>
        <v>0.12345</v>
      </c>
      <c r="H22" s="90">
        <f t="shared" si="2"/>
        <v>0</v>
      </c>
      <c r="I22" s="128"/>
      <c r="J22" s="12"/>
      <c r="K22" s="90">
        <f t="shared" si="3"/>
        <v>0</v>
      </c>
      <c r="L22" s="117">
        <f t="shared" si="4"/>
        <v>0</v>
      </c>
    </row>
    <row r="23" spans="1:12" s="6" customFormat="1" ht="13" x14ac:dyDescent="0.3">
      <c r="A23" s="53"/>
      <c r="B23" s="260" t="s">
        <v>167</v>
      </c>
      <c r="C23" s="162" t="str">
        <f t="shared" si="0"/>
        <v>FC</v>
      </c>
      <c r="D23" s="123"/>
      <c r="E23" s="12"/>
      <c r="F23" s="50">
        <f>D23*E23</f>
        <v>0</v>
      </c>
      <c r="G23" s="163">
        <f t="shared" si="1"/>
        <v>0.12345</v>
      </c>
      <c r="H23" s="90">
        <f>IF(G23&lt;&gt;0,F23/G23,0)</f>
        <v>0</v>
      </c>
      <c r="I23" s="128"/>
      <c r="J23" s="12"/>
      <c r="K23" s="90">
        <f>I23*J23</f>
        <v>0</v>
      </c>
      <c r="L23" s="117">
        <f t="shared" si="4"/>
        <v>0</v>
      </c>
    </row>
    <row r="24" spans="1:12" s="6" customFormat="1" ht="13" x14ac:dyDescent="0.3">
      <c r="A24" s="21"/>
      <c r="B24" s="287" t="s">
        <v>123</v>
      </c>
      <c r="C24" s="162" t="str">
        <f t="shared" si="0"/>
        <v>FC</v>
      </c>
      <c r="D24" s="123"/>
      <c r="E24" s="12"/>
      <c r="F24" s="50">
        <f>D24*E24</f>
        <v>0</v>
      </c>
      <c r="G24" s="163">
        <f t="shared" si="1"/>
        <v>0.12345</v>
      </c>
      <c r="H24" s="90">
        <f>IF(G24&lt;&gt;0,F24/G24,0)</f>
        <v>0</v>
      </c>
      <c r="I24" s="128"/>
      <c r="J24" s="12"/>
      <c r="K24" s="90">
        <f>I24*J24</f>
        <v>0</v>
      </c>
      <c r="L24" s="117">
        <f t="shared" si="4"/>
        <v>0</v>
      </c>
    </row>
    <row r="25" spans="1:12" s="6" customFormat="1" ht="13" x14ac:dyDescent="0.3">
      <c r="A25" s="21"/>
      <c r="B25" s="292"/>
      <c r="C25" s="162" t="str">
        <f t="shared" si="0"/>
        <v>FC</v>
      </c>
      <c r="D25" s="123"/>
      <c r="E25" s="12"/>
      <c r="F25" s="50">
        <f>D25*E25</f>
        <v>0</v>
      </c>
      <c r="G25" s="163">
        <f t="shared" si="1"/>
        <v>0.12345</v>
      </c>
      <c r="H25" s="90">
        <f>IF(G25&lt;&gt;0,F25/G25,0)</f>
        <v>0</v>
      </c>
      <c r="I25" s="128"/>
      <c r="J25" s="12"/>
      <c r="K25" s="90">
        <f>I25*J25</f>
        <v>0</v>
      </c>
      <c r="L25" s="117">
        <f t="shared" si="4"/>
        <v>0</v>
      </c>
    </row>
    <row r="26" spans="1:12" s="6" customFormat="1" ht="13" x14ac:dyDescent="0.3">
      <c r="A26" s="21"/>
      <c r="B26" s="287"/>
      <c r="C26" s="162" t="str">
        <f t="shared" si="0"/>
        <v>FC</v>
      </c>
      <c r="D26" s="123"/>
      <c r="E26" s="12"/>
      <c r="F26" s="50">
        <f>D26*E26</f>
        <v>0</v>
      </c>
      <c r="G26" s="163">
        <f t="shared" si="1"/>
        <v>0.12345</v>
      </c>
      <c r="H26" s="90">
        <f>IF(G26&lt;&gt;0,F26/G26,0)</f>
        <v>0</v>
      </c>
      <c r="I26" s="128"/>
      <c r="J26" s="12"/>
      <c r="K26" s="90">
        <f>I26*J26</f>
        <v>0</v>
      </c>
      <c r="L26" s="117">
        <f t="shared" si="4"/>
        <v>0</v>
      </c>
    </row>
    <row r="27" spans="1:12" s="6" customFormat="1" ht="13" x14ac:dyDescent="0.3">
      <c r="A27" s="21"/>
      <c r="B27" s="287"/>
      <c r="C27" s="162" t="str">
        <f t="shared" si="0"/>
        <v>FC</v>
      </c>
      <c r="D27" s="123"/>
      <c r="E27" s="12"/>
      <c r="F27" s="50">
        <f>D27*E27</f>
        <v>0</v>
      </c>
      <c r="G27" s="163">
        <f t="shared" si="1"/>
        <v>0.12345</v>
      </c>
      <c r="H27" s="90">
        <f>IF(G27&lt;&gt;0,F27/G27,0)</f>
        <v>0</v>
      </c>
      <c r="I27" s="128"/>
      <c r="J27" s="12"/>
      <c r="K27" s="90">
        <f>I27*J27</f>
        <v>0</v>
      </c>
      <c r="L27" s="117">
        <f t="shared" si="4"/>
        <v>0</v>
      </c>
    </row>
    <row r="28" spans="1:12" s="6" customFormat="1" ht="13" x14ac:dyDescent="0.3">
      <c r="A28" s="21"/>
      <c r="B28" s="287"/>
      <c r="C28" s="162" t="str">
        <f t="shared" si="0"/>
        <v>FC</v>
      </c>
      <c r="D28" s="123"/>
      <c r="E28" s="12"/>
      <c r="F28" s="50">
        <f t="shared" ref="F28:F36" si="6">D28*E28</f>
        <v>0</v>
      </c>
      <c r="G28" s="163">
        <f t="shared" si="1"/>
        <v>0.12345</v>
      </c>
      <c r="H28" s="90">
        <f t="shared" ref="H28:H36" si="7">IF(G28&lt;&gt;0,F28/G28,0)</f>
        <v>0</v>
      </c>
      <c r="I28" s="128"/>
      <c r="J28" s="12"/>
      <c r="K28" s="90">
        <f t="shared" ref="K28:K36" si="8">I28*J28</f>
        <v>0</v>
      </c>
      <c r="L28" s="117">
        <f t="shared" ref="L28:L36" si="9">IF(OR(J28&gt;0,H28&gt;0),H28+K28,0)</f>
        <v>0</v>
      </c>
    </row>
    <row r="29" spans="1:12" s="6" customFormat="1" ht="13" x14ac:dyDescent="0.3">
      <c r="A29" s="21"/>
      <c r="B29" s="287"/>
      <c r="C29" s="162" t="str">
        <f t="shared" si="0"/>
        <v>FC</v>
      </c>
      <c r="D29" s="123"/>
      <c r="E29" s="12"/>
      <c r="F29" s="50">
        <f t="shared" si="6"/>
        <v>0</v>
      </c>
      <c r="G29" s="163">
        <f t="shared" si="1"/>
        <v>0.12345</v>
      </c>
      <c r="H29" s="90">
        <f t="shared" si="7"/>
        <v>0</v>
      </c>
      <c r="I29" s="128"/>
      <c r="J29" s="12"/>
      <c r="K29" s="90">
        <f t="shared" si="8"/>
        <v>0</v>
      </c>
      <c r="L29" s="117">
        <f t="shared" si="9"/>
        <v>0</v>
      </c>
    </row>
    <row r="30" spans="1:12" s="6" customFormat="1" ht="13" x14ac:dyDescent="0.3">
      <c r="A30" s="21"/>
      <c r="B30" s="287"/>
      <c r="C30" s="162" t="str">
        <f t="shared" si="0"/>
        <v>FC</v>
      </c>
      <c r="D30" s="123"/>
      <c r="E30" s="12"/>
      <c r="F30" s="50">
        <f t="shared" si="6"/>
        <v>0</v>
      </c>
      <c r="G30" s="163">
        <f t="shared" si="1"/>
        <v>0.12345</v>
      </c>
      <c r="H30" s="90">
        <f t="shared" si="7"/>
        <v>0</v>
      </c>
      <c r="I30" s="128"/>
      <c r="J30" s="12"/>
      <c r="K30" s="90">
        <f t="shared" si="8"/>
        <v>0</v>
      </c>
      <c r="L30" s="117">
        <f t="shared" si="9"/>
        <v>0</v>
      </c>
    </row>
    <row r="31" spans="1:12" s="6" customFormat="1" ht="13" x14ac:dyDescent="0.3">
      <c r="A31" s="21"/>
      <c r="B31" s="287"/>
      <c r="C31" s="162" t="str">
        <f t="shared" si="0"/>
        <v>FC</v>
      </c>
      <c r="D31" s="123"/>
      <c r="E31" s="12"/>
      <c r="F31" s="50">
        <f t="shared" si="6"/>
        <v>0</v>
      </c>
      <c r="G31" s="163">
        <f t="shared" si="1"/>
        <v>0.12345</v>
      </c>
      <c r="H31" s="90">
        <f t="shared" si="7"/>
        <v>0</v>
      </c>
      <c r="I31" s="128"/>
      <c r="J31" s="12"/>
      <c r="K31" s="90">
        <f t="shared" si="8"/>
        <v>0</v>
      </c>
      <c r="L31" s="117">
        <f t="shared" si="9"/>
        <v>0</v>
      </c>
    </row>
    <row r="32" spans="1:12" s="6" customFormat="1" ht="13" x14ac:dyDescent="0.3">
      <c r="A32" s="21"/>
      <c r="B32" s="287"/>
      <c r="C32" s="162" t="str">
        <f t="shared" si="0"/>
        <v>FC</v>
      </c>
      <c r="D32" s="123"/>
      <c r="E32" s="12"/>
      <c r="F32" s="50">
        <f t="shared" si="6"/>
        <v>0</v>
      </c>
      <c r="G32" s="163">
        <f t="shared" si="1"/>
        <v>0.12345</v>
      </c>
      <c r="H32" s="90">
        <f t="shared" si="7"/>
        <v>0</v>
      </c>
      <c r="I32" s="128"/>
      <c r="J32" s="12"/>
      <c r="K32" s="90">
        <f t="shared" si="8"/>
        <v>0</v>
      </c>
      <c r="L32" s="117">
        <f t="shared" si="9"/>
        <v>0</v>
      </c>
    </row>
    <row r="33" spans="1:12" s="6" customFormat="1" ht="13" x14ac:dyDescent="0.3">
      <c r="A33" s="21"/>
      <c r="B33" s="287"/>
      <c r="C33" s="162" t="str">
        <f t="shared" si="0"/>
        <v>FC</v>
      </c>
      <c r="D33" s="123"/>
      <c r="E33" s="12"/>
      <c r="F33" s="50">
        <f t="shared" si="6"/>
        <v>0</v>
      </c>
      <c r="G33" s="163">
        <f t="shared" si="1"/>
        <v>0.12345</v>
      </c>
      <c r="H33" s="90">
        <f t="shared" si="7"/>
        <v>0</v>
      </c>
      <c r="I33" s="128"/>
      <c r="J33" s="12"/>
      <c r="K33" s="90">
        <f t="shared" si="8"/>
        <v>0</v>
      </c>
      <c r="L33" s="117">
        <f t="shared" si="9"/>
        <v>0</v>
      </c>
    </row>
    <row r="34" spans="1:12" s="6" customFormat="1" ht="13" x14ac:dyDescent="0.3">
      <c r="A34" s="21"/>
      <c r="B34" s="287"/>
      <c r="C34" s="162" t="str">
        <f t="shared" si="0"/>
        <v>FC</v>
      </c>
      <c r="D34" s="123"/>
      <c r="E34" s="12"/>
      <c r="F34" s="50">
        <f t="shared" si="6"/>
        <v>0</v>
      </c>
      <c r="G34" s="163">
        <f t="shared" si="1"/>
        <v>0.12345</v>
      </c>
      <c r="H34" s="90">
        <f t="shared" si="7"/>
        <v>0</v>
      </c>
      <c r="I34" s="128"/>
      <c r="J34" s="12"/>
      <c r="K34" s="90">
        <f t="shared" si="8"/>
        <v>0</v>
      </c>
      <c r="L34" s="117">
        <f t="shared" si="9"/>
        <v>0</v>
      </c>
    </row>
    <row r="35" spans="1:12" s="6" customFormat="1" ht="13" x14ac:dyDescent="0.3">
      <c r="A35" s="21"/>
      <c r="B35" s="287"/>
      <c r="C35" s="162" t="str">
        <f t="shared" si="0"/>
        <v>FC</v>
      </c>
      <c r="D35" s="123"/>
      <c r="E35" s="12"/>
      <c r="F35" s="50">
        <f t="shared" si="6"/>
        <v>0</v>
      </c>
      <c r="G35" s="163">
        <f t="shared" si="1"/>
        <v>0.12345</v>
      </c>
      <c r="H35" s="90">
        <f t="shared" si="7"/>
        <v>0</v>
      </c>
      <c r="I35" s="128"/>
      <c r="J35" s="12"/>
      <c r="K35" s="90">
        <f t="shared" si="8"/>
        <v>0</v>
      </c>
      <c r="L35" s="117">
        <f t="shared" si="9"/>
        <v>0</v>
      </c>
    </row>
    <row r="36" spans="1:12" s="6" customFormat="1" ht="13" x14ac:dyDescent="0.3">
      <c r="A36" s="21"/>
      <c r="B36" s="287"/>
      <c r="C36" s="162" t="str">
        <f t="shared" si="0"/>
        <v>FC</v>
      </c>
      <c r="D36" s="123"/>
      <c r="E36" s="12"/>
      <c r="F36" s="50">
        <f t="shared" si="6"/>
        <v>0</v>
      </c>
      <c r="G36" s="163">
        <f t="shared" si="1"/>
        <v>0.12345</v>
      </c>
      <c r="H36" s="90">
        <f t="shared" si="7"/>
        <v>0</v>
      </c>
      <c r="I36" s="128"/>
      <c r="J36" s="12"/>
      <c r="K36" s="90">
        <f t="shared" si="8"/>
        <v>0</v>
      </c>
      <c r="L36" s="117">
        <f t="shared" si="9"/>
        <v>0</v>
      </c>
    </row>
    <row r="37" spans="1:12" s="6" customFormat="1" ht="13" x14ac:dyDescent="0.3">
      <c r="A37" s="21"/>
      <c r="B37" s="287"/>
      <c r="C37" s="162" t="str">
        <f t="shared" ref="C37:C45" si="10">$B$7</f>
        <v>FC</v>
      </c>
      <c r="D37" s="123"/>
      <c r="E37" s="12"/>
      <c r="F37" s="50">
        <f t="shared" si="5"/>
        <v>0</v>
      </c>
      <c r="G37" s="163">
        <f t="shared" ref="G37:G45" si="11">$B$8</f>
        <v>0.12345</v>
      </c>
      <c r="H37" s="90">
        <f t="shared" si="2"/>
        <v>0</v>
      </c>
      <c r="I37" s="128"/>
      <c r="J37" s="12"/>
      <c r="K37" s="90">
        <f t="shared" si="3"/>
        <v>0</v>
      </c>
      <c r="L37" s="117">
        <f t="shared" ref="L37:L45" si="12">IF(OR(J37&gt;0,H37&gt;0),H37+K37,0)</f>
        <v>0</v>
      </c>
    </row>
    <row r="38" spans="1:12" s="6" customFormat="1" ht="13" x14ac:dyDescent="0.3">
      <c r="A38" s="21"/>
      <c r="B38" s="287"/>
      <c r="C38" s="162" t="str">
        <f t="shared" si="10"/>
        <v>FC</v>
      </c>
      <c r="D38" s="123"/>
      <c r="E38" s="12"/>
      <c r="F38" s="50">
        <f t="shared" si="5"/>
        <v>0</v>
      </c>
      <c r="G38" s="163">
        <f t="shared" si="11"/>
        <v>0.12345</v>
      </c>
      <c r="H38" s="90">
        <f t="shared" si="2"/>
        <v>0</v>
      </c>
      <c r="I38" s="128"/>
      <c r="J38" s="12"/>
      <c r="K38" s="90">
        <f t="shared" si="3"/>
        <v>0</v>
      </c>
      <c r="L38" s="117">
        <f t="shared" si="12"/>
        <v>0</v>
      </c>
    </row>
    <row r="39" spans="1:12" s="6" customFormat="1" ht="13" x14ac:dyDescent="0.3">
      <c r="A39" s="21"/>
      <c r="B39" s="287"/>
      <c r="C39" s="162" t="str">
        <f t="shared" si="10"/>
        <v>FC</v>
      </c>
      <c r="D39" s="123"/>
      <c r="E39" s="12"/>
      <c r="F39" s="50">
        <f t="shared" si="5"/>
        <v>0</v>
      </c>
      <c r="G39" s="163">
        <f t="shared" si="11"/>
        <v>0.12345</v>
      </c>
      <c r="H39" s="90">
        <f t="shared" si="2"/>
        <v>0</v>
      </c>
      <c r="I39" s="128"/>
      <c r="J39" s="12"/>
      <c r="K39" s="90">
        <f t="shared" si="3"/>
        <v>0</v>
      </c>
      <c r="L39" s="117">
        <f t="shared" si="12"/>
        <v>0</v>
      </c>
    </row>
    <row r="40" spans="1:12" s="6" customFormat="1" ht="13" x14ac:dyDescent="0.3">
      <c r="A40" s="21"/>
      <c r="B40" s="287"/>
      <c r="C40" s="162" t="str">
        <f t="shared" si="10"/>
        <v>FC</v>
      </c>
      <c r="D40" s="123"/>
      <c r="E40" s="12"/>
      <c r="F40" s="50">
        <f t="shared" si="5"/>
        <v>0</v>
      </c>
      <c r="G40" s="163">
        <f t="shared" si="11"/>
        <v>0.12345</v>
      </c>
      <c r="H40" s="90">
        <f t="shared" si="2"/>
        <v>0</v>
      </c>
      <c r="I40" s="128"/>
      <c r="J40" s="12"/>
      <c r="K40" s="90">
        <f t="shared" si="3"/>
        <v>0</v>
      </c>
      <c r="L40" s="117">
        <f t="shared" si="12"/>
        <v>0</v>
      </c>
    </row>
    <row r="41" spans="1:12" s="6" customFormat="1" ht="13" x14ac:dyDescent="0.3">
      <c r="A41" s="21"/>
      <c r="B41" s="287"/>
      <c r="C41" s="162" t="str">
        <f t="shared" si="10"/>
        <v>FC</v>
      </c>
      <c r="D41" s="123"/>
      <c r="E41" s="12"/>
      <c r="F41" s="50">
        <f t="shared" si="5"/>
        <v>0</v>
      </c>
      <c r="G41" s="163">
        <f t="shared" si="11"/>
        <v>0.12345</v>
      </c>
      <c r="H41" s="90">
        <f t="shared" si="2"/>
        <v>0</v>
      </c>
      <c r="I41" s="128"/>
      <c r="J41" s="12"/>
      <c r="K41" s="90">
        <f t="shared" si="3"/>
        <v>0</v>
      </c>
      <c r="L41" s="117">
        <f t="shared" si="12"/>
        <v>0</v>
      </c>
    </row>
    <row r="42" spans="1:12" s="6" customFormat="1" ht="13" x14ac:dyDescent="0.3">
      <c r="A42" s="21"/>
      <c r="B42" s="287"/>
      <c r="C42" s="162" t="str">
        <f t="shared" si="10"/>
        <v>FC</v>
      </c>
      <c r="D42" s="123"/>
      <c r="E42" s="12"/>
      <c r="F42" s="50">
        <f t="shared" si="5"/>
        <v>0</v>
      </c>
      <c r="G42" s="163">
        <f t="shared" si="11"/>
        <v>0.12345</v>
      </c>
      <c r="H42" s="90">
        <f t="shared" si="2"/>
        <v>0</v>
      </c>
      <c r="I42" s="128"/>
      <c r="J42" s="12"/>
      <c r="K42" s="90">
        <f t="shared" si="3"/>
        <v>0</v>
      </c>
      <c r="L42" s="117">
        <f t="shared" si="12"/>
        <v>0</v>
      </c>
    </row>
    <row r="43" spans="1:12" s="6" customFormat="1" ht="13" x14ac:dyDescent="0.3">
      <c r="A43" s="21"/>
      <c r="B43" s="287"/>
      <c r="C43" s="162" t="str">
        <f t="shared" si="10"/>
        <v>FC</v>
      </c>
      <c r="D43" s="123"/>
      <c r="E43" s="12"/>
      <c r="F43" s="50">
        <f t="shared" si="5"/>
        <v>0</v>
      </c>
      <c r="G43" s="163">
        <f t="shared" si="11"/>
        <v>0.12345</v>
      </c>
      <c r="H43" s="90">
        <f t="shared" si="2"/>
        <v>0</v>
      </c>
      <c r="I43" s="128"/>
      <c r="J43" s="12"/>
      <c r="K43" s="90">
        <f t="shared" si="3"/>
        <v>0</v>
      </c>
      <c r="L43" s="117">
        <f t="shared" si="12"/>
        <v>0</v>
      </c>
    </row>
    <row r="44" spans="1:12" s="6" customFormat="1" ht="13" x14ac:dyDescent="0.3">
      <c r="A44" s="21"/>
      <c r="B44" s="287"/>
      <c r="C44" s="162" t="str">
        <f t="shared" si="10"/>
        <v>FC</v>
      </c>
      <c r="D44" s="123"/>
      <c r="E44" s="12"/>
      <c r="F44" s="50">
        <f t="shared" si="5"/>
        <v>0</v>
      </c>
      <c r="G44" s="163">
        <f t="shared" si="11"/>
        <v>0.12345</v>
      </c>
      <c r="H44" s="90">
        <f t="shared" si="2"/>
        <v>0</v>
      </c>
      <c r="I44" s="128"/>
      <c r="J44" s="12"/>
      <c r="K44" s="90">
        <f t="shared" si="3"/>
        <v>0</v>
      </c>
      <c r="L44" s="117">
        <f t="shared" si="12"/>
        <v>0</v>
      </c>
    </row>
    <row r="45" spans="1:12" s="6" customFormat="1" ht="13" x14ac:dyDescent="0.3">
      <c r="A45" s="21"/>
      <c r="B45" s="287"/>
      <c r="C45" s="162" t="str">
        <f t="shared" si="10"/>
        <v>FC</v>
      </c>
      <c r="D45" s="123"/>
      <c r="E45" s="12"/>
      <c r="F45" s="50">
        <f t="shared" si="5"/>
        <v>0</v>
      </c>
      <c r="G45" s="163">
        <f t="shared" si="11"/>
        <v>0.12345</v>
      </c>
      <c r="H45" s="90">
        <f t="shared" si="2"/>
        <v>0</v>
      </c>
      <c r="I45" s="128"/>
      <c r="J45" s="12"/>
      <c r="K45" s="90">
        <f t="shared" si="3"/>
        <v>0</v>
      </c>
      <c r="L45" s="117">
        <f t="shared" si="12"/>
        <v>0</v>
      </c>
    </row>
    <row r="46" spans="1:12" s="6" customFormat="1" ht="13.5" thickBot="1" x14ac:dyDescent="0.35">
      <c r="A46" s="53"/>
      <c r="B46" s="70"/>
      <c r="C46" s="74"/>
      <c r="D46" s="75"/>
      <c r="E46" s="50"/>
      <c r="F46" s="50"/>
      <c r="G46" s="51"/>
      <c r="H46" s="90"/>
      <c r="I46" s="127"/>
      <c r="J46" s="50"/>
      <c r="K46" s="90"/>
      <c r="L46" s="117"/>
    </row>
    <row r="47" spans="1:12" s="6" customFormat="1" ht="13.5" thickBot="1" x14ac:dyDescent="0.35">
      <c r="A47" s="57"/>
      <c r="B47" s="64" t="str">
        <f>+"SUB-TOTAL:  "&amp;A15</f>
        <v>SUB-TOTAL:  G6.1</v>
      </c>
      <c r="C47" s="61"/>
      <c r="D47" s="138"/>
      <c r="E47" s="52"/>
      <c r="F47" s="52">
        <f>SUM(F15:F46)</f>
        <v>0</v>
      </c>
      <c r="G47" s="126">
        <f>$B$8</f>
        <v>0.12345</v>
      </c>
      <c r="H47" s="109">
        <f>SUM(H15:H46)</f>
        <v>0</v>
      </c>
      <c r="I47" s="136"/>
      <c r="J47" s="52"/>
      <c r="K47" s="109">
        <f>SUM(K15:K46)</f>
        <v>0</v>
      </c>
      <c r="L47" s="118">
        <f>SUM(L15:L46)</f>
        <v>0</v>
      </c>
    </row>
    <row r="48" spans="1:12" s="6" customFormat="1" ht="13" x14ac:dyDescent="0.3">
      <c r="A48" s="4"/>
      <c r="B48" s="4"/>
      <c r="C48" s="9"/>
      <c r="D48" s="139"/>
      <c r="E48" s="155"/>
      <c r="F48" s="155"/>
      <c r="G48" s="4"/>
      <c r="H48" s="110"/>
      <c r="I48" s="130"/>
      <c r="J48" s="155"/>
      <c r="K48" s="157"/>
      <c r="L48" s="157"/>
    </row>
    <row r="49" spans="4:12" ht="10.5" x14ac:dyDescent="0.25">
      <c r="D49" s="140"/>
      <c r="E49" s="154"/>
      <c r="F49" s="156"/>
      <c r="H49" s="111"/>
      <c r="I49" s="131"/>
      <c r="J49" s="154"/>
      <c r="K49" s="160"/>
      <c r="L49" s="160"/>
    </row>
    <row r="50" spans="4:12" ht="10.5" x14ac:dyDescent="0.25">
      <c r="D50" s="140"/>
      <c r="E50" s="154"/>
      <c r="F50" s="156"/>
      <c r="H50" s="111"/>
      <c r="I50" s="131"/>
      <c r="J50" s="154"/>
      <c r="K50" s="160"/>
      <c r="L50" s="160"/>
    </row>
    <row r="51" spans="4:12" ht="10.5" x14ac:dyDescent="0.25">
      <c r="D51" s="140"/>
      <c r="E51" s="154"/>
      <c r="F51" s="156"/>
      <c r="H51" s="111"/>
      <c r="I51" s="131"/>
      <c r="J51" s="154"/>
      <c r="K51" s="160"/>
      <c r="L51" s="160"/>
    </row>
    <row r="52" spans="4:12" ht="10.5" x14ac:dyDescent="0.25">
      <c r="D52" s="140"/>
      <c r="E52" s="154"/>
      <c r="F52" s="156"/>
      <c r="H52" s="111"/>
      <c r="I52" s="131"/>
      <c r="J52" s="154"/>
      <c r="K52" s="160"/>
      <c r="L52" s="160"/>
    </row>
    <row r="53" spans="4:12" ht="10.5" x14ac:dyDescent="0.25">
      <c r="D53" s="140"/>
      <c r="E53" s="154"/>
      <c r="F53" s="156"/>
      <c r="H53" s="111"/>
      <c r="I53" s="131"/>
      <c r="J53" s="154"/>
      <c r="K53" s="160"/>
      <c r="L53" s="160"/>
    </row>
    <row r="54" spans="4:12" ht="10.5" x14ac:dyDescent="0.25">
      <c r="D54" s="140"/>
      <c r="E54" s="154"/>
      <c r="F54" s="156"/>
      <c r="H54" s="111"/>
      <c r="I54" s="131"/>
      <c r="J54" s="154"/>
      <c r="K54" s="160"/>
      <c r="L54" s="160"/>
    </row>
    <row r="55" spans="4:12" ht="10.5" x14ac:dyDescent="0.25">
      <c r="D55" s="140"/>
      <c r="E55" s="154"/>
      <c r="F55" s="156"/>
      <c r="H55" s="111"/>
      <c r="I55" s="131"/>
      <c r="J55" s="154"/>
      <c r="K55" s="160"/>
      <c r="L55" s="160"/>
    </row>
    <row r="56" spans="4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4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4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4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4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4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4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4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4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x14ac:dyDescent="0.2">
      <c r="E103" s="85"/>
      <c r="F103" s="105"/>
    </row>
    <row r="104" spans="4:12" x14ac:dyDescent="0.2">
      <c r="E104" s="85"/>
      <c r="F104" s="105"/>
    </row>
    <row r="105" spans="4:12" x14ac:dyDescent="0.2">
      <c r="E105" s="85"/>
      <c r="F105" s="105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0" tint="-0.34998626667073579"/>
  </sheetPr>
  <dimension ref="A1:L105"/>
  <sheetViews>
    <sheetView showGridLines="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235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299" t="s">
        <v>65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299" t="s">
        <v>281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G6.2</v>
      </c>
      <c r="B15" s="46" t="str">
        <f>B6</f>
        <v>Test Equipment &amp; Tools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13" x14ac:dyDescent="0.3">
      <c r="A16" s="54" t="s">
        <v>67</v>
      </c>
      <c r="B16" s="261" t="s">
        <v>124</v>
      </c>
      <c r="C16" s="53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25" x14ac:dyDescent="0.3">
      <c r="A17" s="53"/>
      <c r="B17" s="400" t="s">
        <v>299</v>
      </c>
      <c r="C17" s="162" t="str">
        <f t="shared" ref="C17" si="0">$B$7</f>
        <v>FC</v>
      </c>
      <c r="D17" s="123"/>
      <c r="E17" s="12"/>
      <c r="F17" s="50">
        <f t="shared" ref="F17" si="1">D17*E17</f>
        <v>0</v>
      </c>
      <c r="G17" s="163">
        <f t="shared" ref="G17" si="2">$B$8</f>
        <v>0.12345</v>
      </c>
      <c r="H17" s="90">
        <f t="shared" ref="H17" si="3">IF(G17&lt;&gt;0,F17/G17,0)</f>
        <v>0</v>
      </c>
      <c r="I17" s="128"/>
      <c r="J17" s="12"/>
      <c r="K17" s="90">
        <f t="shared" ref="K17" si="4">I17*J17</f>
        <v>0</v>
      </c>
      <c r="L17" s="117">
        <f t="shared" ref="L17" si="5">IF(OR(J17&gt;0,H17&gt;0),H17+K17,0)</f>
        <v>0</v>
      </c>
    </row>
    <row r="18" spans="1:12" s="6" customFormat="1" ht="13" x14ac:dyDescent="0.3">
      <c r="A18" s="21"/>
      <c r="B18" s="262"/>
      <c r="C18" s="162" t="str">
        <f t="shared" ref="C18:C40" si="6">$B$7</f>
        <v>FC</v>
      </c>
      <c r="D18" s="123"/>
      <c r="E18" s="12"/>
      <c r="F18" s="50">
        <f>D18*E18</f>
        <v>0</v>
      </c>
      <c r="G18" s="163">
        <f t="shared" ref="G18:G40" si="7">$B$8</f>
        <v>0.12345</v>
      </c>
      <c r="H18" s="90">
        <f>IF(G18&lt;&gt;0,F18/G18,0)</f>
        <v>0</v>
      </c>
      <c r="I18" s="128"/>
      <c r="J18" s="12"/>
      <c r="K18" s="90">
        <f>I18*J18</f>
        <v>0</v>
      </c>
      <c r="L18" s="117">
        <f t="shared" ref="L18:L40" si="8">IF(OR(J18&gt;0,H18&gt;0),H18+K18,0)</f>
        <v>0</v>
      </c>
    </row>
    <row r="19" spans="1:12" s="6" customFormat="1" ht="13" x14ac:dyDescent="0.3">
      <c r="A19" s="21"/>
      <c r="B19" s="262"/>
      <c r="C19" s="162" t="str">
        <f t="shared" si="6"/>
        <v>FC</v>
      </c>
      <c r="D19" s="123"/>
      <c r="E19" s="12"/>
      <c r="F19" s="50">
        <f t="shared" ref="F19:F40" si="9">D19*E19</f>
        <v>0</v>
      </c>
      <c r="G19" s="163">
        <f t="shared" si="7"/>
        <v>0.12345</v>
      </c>
      <c r="H19" s="90">
        <f t="shared" ref="H19:H40" si="10">IF(G19&lt;&gt;0,F19/G19,0)</f>
        <v>0</v>
      </c>
      <c r="I19" s="128"/>
      <c r="J19" s="12"/>
      <c r="K19" s="90">
        <f t="shared" ref="K19:K40" si="11">I19*J19</f>
        <v>0</v>
      </c>
      <c r="L19" s="117">
        <f t="shared" si="8"/>
        <v>0</v>
      </c>
    </row>
    <row r="20" spans="1:12" s="6" customFormat="1" ht="13" x14ac:dyDescent="0.3">
      <c r="A20" s="21"/>
      <c r="B20" s="262"/>
      <c r="C20" s="162" t="str">
        <f t="shared" si="6"/>
        <v>FC</v>
      </c>
      <c r="D20" s="123"/>
      <c r="E20" s="12"/>
      <c r="F20" s="50">
        <f t="shared" si="9"/>
        <v>0</v>
      </c>
      <c r="G20" s="163">
        <f t="shared" si="7"/>
        <v>0.12345</v>
      </c>
      <c r="H20" s="90">
        <f t="shared" si="10"/>
        <v>0</v>
      </c>
      <c r="I20" s="128"/>
      <c r="J20" s="12"/>
      <c r="K20" s="90">
        <f t="shared" si="11"/>
        <v>0</v>
      </c>
      <c r="L20" s="117">
        <f t="shared" si="8"/>
        <v>0</v>
      </c>
    </row>
    <row r="21" spans="1:12" s="6" customFormat="1" ht="13" x14ac:dyDescent="0.3">
      <c r="A21" s="21"/>
      <c r="B21" s="262"/>
      <c r="C21" s="162" t="str">
        <f t="shared" si="6"/>
        <v>FC</v>
      </c>
      <c r="D21" s="123"/>
      <c r="E21" s="12"/>
      <c r="F21" s="50">
        <f t="shared" si="9"/>
        <v>0</v>
      </c>
      <c r="G21" s="163">
        <f t="shared" si="7"/>
        <v>0.12345</v>
      </c>
      <c r="H21" s="90">
        <f t="shared" si="10"/>
        <v>0</v>
      </c>
      <c r="I21" s="128"/>
      <c r="J21" s="12"/>
      <c r="K21" s="90">
        <f t="shared" si="11"/>
        <v>0</v>
      </c>
      <c r="L21" s="117">
        <f t="shared" si="8"/>
        <v>0</v>
      </c>
    </row>
    <row r="22" spans="1:12" s="6" customFormat="1" ht="13" x14ac:dyDescent="0.3">
      <c r="A22" s="21"/>
      <c r="B22" s="262"/>
      <c r="C22" s="162" t="str">
        <f t="shared" si="6"/>
        <v>FC</v>
      </c>
      <c r="D22" s="123"/>
      <c r="E22" s="12"/>
      <c r="F22" s="50">
        <f t="shared" si="9"/>
        <v>0</v>
      </c>
      <c r="G22" s="163">
        <f t="shared" si="7"/>
        <v>0.12345</v>
      </c>
      <c r="H22" s="90">
        <f t="shared" si="10"/>
        <v>0</v>
      </c>
      <c r="I22" s="128"/>
      <c r="J22" s="12"/>
      <c r="K22" s="90">
        <f t="shared" si="11"/>
        <v>0</v>
      </c>
      <c r="L22" s="117">
        <f t="shared" si="8"/>
        <v>0</v>
      </c>
    </row>
    <row r="23" spans="1:12" s="6" customFormat="1" ht="13" x14ac:dyDescent="0.3">
      <c r="A23" s="21"/>
      <c r="B23" s="262"/>
      <c r="C23" s="162" t="str">
        <f t="shared" si="6"/>
        <v>FC</v>
      </c>
      <c r="D23" s="123"/>
      <c r="E23" s="12"/>
      <c r="F23" s="50">
        <f t="shared" si="9"/>
        <v>0</v>
      </c>
      <c r="G23" s="163">
        <f t="shared" si="7"/>
        <v>0.12345</v>
      </c>
      <c r="H23" s="90">
        <f t="shared" si="10"/>
        <v>0</v>
      </c>
      <c r="I23" s="128"/>
      <c r="J23" s="12"/>
      <c r="K23" s="90">
        <f t="shared" si="11"/>
        <v>0</v>
      </c>
      <c r="L23" s="117">
        <f t="shared" si="8"/>
        <v>0</v>
      </c>
    </row>
    <row r="24" spans="1:12" s="6" customFormat="1" ht="13" x14ac:dyDescent="0.3">
      <c r="A24" s="21"/>
      <c r="B24" s="262"/>
      <c r="C24" s="162" t="str">
        <f t="shared" si="6"/>
        <v>FC</v>
      </c>
      <c r="D24" s="123"/>
      <c r="E24" s="12"/>
      <c r="F24" s="50">
        <f t="shared" si="9"/>
        <v>0</v>
      </c>
      <c r="G24" s="163">
        <f t="shared" si="7"/>
        <v>0.12345</v>
      </c>
      <c r="H24" s="90">
        <f t="shared" si="10"/>
        <v>0</v>
      </c>
      <c r="I24" s="128"/>
      <c r="J24" s="12"/>
      <c r="K24" s="90">
        <f t="shared" si="11"/>
        <v>0</v>
      </c>
      <c r="L24" s="117">
        <f t="shared" si="8"/>
        <v>0</v>
      </c>
    </row>
    <row r="25" spans="1:12" s="6" customFormat="1" ht="13" x14ac:dyDescent="0.3">
      <c r="A25" s="21"/>
      <c r="B25" s="262"/>
      <c r="C25" s="162" t="str">
        <f t="shared" si="6"/>
        <v>FC</v>
      </c>
      <c r="D25" s="123"/>
      <c r="E25" s="12"/>
      <c r="F25" s="50">
        <f t="shared" si="9"/>
        <v>0</v>
      </c>
      <c r="G25" s="163">
        <f t="shared" si="7"/>
        <v>0.12345</v>
      </c>
      <c r="H25" s="90">
        <f t="shared" si="10"/>
        <v>0</v>
      </c>
      <c r="I25" s="128"/>
      <c r="J25" s="12"/>
      <c r="K25" s="90">
        <f t="shared" si="11"/>
        <v>0</v>
      </c>
      <c r="L25" s="117">
        <f t="shared" si="8"/>
        <v>0</v>
      </c>
    </row>
    <row r="26" spans="1:12" s="6" customFormat="1" ht="13" x14ac:dyDescent="0.3">
      <c r="A26" s="54" t="s">
        <v>68</v>
      </c>
      <c r="B26" s="261" t="s">
        <v>125</v>
      </c>
      <c r="C26" s="162"/>
      <c r="D26" s="75"/>
      <c r="E26" s="50"/>
      <c r="F26" s="50"/>
      <c r="G26" s="163"/>
      <c r="H26" s="90"/>
      <c r="I26" s="127"/>
      <c r="J26" s="50"/>
      <c r="K26" s="90"/>
      <c r="L26" s="117"/>
    </row>
    <row r="27" spans="1:12" s="6" customFormat="1" ht="25" x14ac:dyDescent="0.3">
      <c r="A27" s="53"/>
      <c r="B27" s="400" t="s">
        <v>298</v>
      </c>
      <c r="C27" s="162" t="str">
        <f t="shared" ref="C27" si="12">$B$7</f>
        <v>FC</v>
      </c>
      <c r="D27" s="123"/>
      <c r="E27" s="12"/>
      <c r="F27" s="50">
        <f t="shared" ref="F27" si="13">D27*E27</f>
        <v>0</v>
      </c>
      <c r="G27" s="163">
        <f t="shared" ref="G27" si="14">$B$8</f>
        <v>0.12345</v>
      </c>
      <c r="H27" s="90">
        <f t="shared" ref="H27" si="15">IF(G27&lt;&gt;0,F27/G27,0)</f>
        <v>0</v>
      </c>
      <c r="I27" s="128"/>
      <c r="J27" s="12"/>
      <c r="K27" s="90">
        <f t="shared" ref="K27" si="16">I27*J27</f>
        <v>0</v>
      </c>
      <c r="L27" s="117">
        <f t="shared" ref="L27:L28" si="17">IF(OR(J27&gt;0,H27&gt;0),H27+K27,0)</f>
        <v>0</v>
      </c>
    </row>
    <row r="28" spans="1:12" s="6" customFormat="1" ht="13" x14ac:dyDescent="0.3">
      <c r="A28" s="21"/>
      <c r="B28" s="262"/>
      <c r="C28" s="162" t="str">
        <f t="shared" si="6"/>
        <v>FC</v>
      </c>
      <c r="D28" s="123"/>
      <c r="E28" s="12"/>
      <c r="F28" s="50">
        <f>D28*E28</f>
        <v>0</v>
      </c>
      <c r="G28" s="163">
        <f t="shared" si="7"/>
        <v>0.12345</v>
      </c>
      <c r="H28" s="90">
        <f>IF(G28&lt;&gt;0,F28/G28,0)</f>
        <v>0</v>
      </c>
      <c r="I28" s="128"/>
      <c r="J28" s="12"/>
      <c r="K28" s="90">
        <f>I28*J28</f>
        <v>0</v>
      </c>
      <c r="L28" s="117">
        <f t="shared" si="17"/>
        <v>0</v>
      </c>
    </row>
    <row r="29" spans="1:12" s="6" customFormat="1" ht="13" x14ac:dyDescent="0.3">
      <c r="A29" s="21"/>
      <c r="B29" s="262"/>
      <c r="C29" s="162" t="str">
        <f t="shared" si="6"/>
        <v>FC</v>
      </c>
      <c r="D29" s="123"/>
      <c r="E29" s="12"/>
      <c r="F29" s="50">
        <f t="shared" si="9"/>
        <v>0</v>
      </c>
      <c r="G29" s="163">
        <f t="shared" si="7"/>
        <v>0.12345</v>
      </c>
      <c r="H29" s="90">
        <f t="shared" si="10"/>
        <v>0</v>
      </c>
      <c r="I29" s="128"/>
      <c r="J29" s="12"/>
      <c r="K29" s="90">
        <f t="shared" si="11"/>
        <v>0</v>
      </c>
      <c r="L29" s="117">
        <f t="shared" si="8"/>
        <v>0</v>
      </c>
    </row>
    <row r="30" spans="1:12" s="6" customFormat="1" ht="13" x14ac:dyDescent="0.3">
      <c r="A30" s="21"/>
      <c r="B30" s="262"/>
      <c r="C30" s="162" t="str">
        <f t="shared" si="6"/>
        <v>FC</v>
      </c>
      <c r="D30" s="123"/>
      <c r="E30" s="12"/>
      <c r="F30" s="50">
        <f t="shared" si="9"/>
        <v>0</v>
      </c>
      <c r="G30" s="163">
        <f t="shared" si="7"/>
        <v>0.12345</v>
      </c>
      <c r="H30" s="90">
        <f t="shared" si="10"/>
        <v>0</v>
      </c>
      <c r="I30" s="128"/>
      <c r="J30" s="12"/>
      <c r="K30" s="90">
        <f t="shared" si="11"/>
        <v>0</v>
      </c>
      <c r="L30" s="117">
        <f t="shared" si="8"/>
        <v>0</v>
      </c>
    </row>
    <row r="31" spans="1:12" s="6" customFormat="1" ht="13" x14ac:dyDescent="0.3">
      <c r="A31" s="21"/>
      <c r="B31" s="262"/>
      <c r="C31" s="162" t="str">
        <f t="shared" si="6"/>
        <v>FC</v>
      </c>
      <c r="D31" s="123"/>
      <c r="E31" s="12"/>
      <c r="F31" s="50">
        <f t="shared" si="9"/>
        <v>0</v>
      </c>
      <c r="G31" s="163">
        <f t="shared" si="7"/>
        <v>0.12345</v>
      </c>
      <c r="H31" s="90">
        <f t="shared" si="10"/>
        <v>0</v>
      </c>
      <c r="I31" s="128"/>
      <c r="J31" s="12"/>
      <c r="K31" s="90">
        <f t="shared" si="11"/>
        <v>0</v>
      </c>
      <c r="L31" s="117">
        <f t="shared" si="8"/>
        <v>0</v>
      </c>
    </row>
    <row r="32" spans="1:12" s="6" customFormat="1" ht="13" x14ac:dyDescent="0.3">
      <c r="A32" s="21"/>
      <c r="B32" s="262"/>
      <c r="C32" s="162" t="str">
        <f t="shared" si="6"/>
        <v>FC</v>
      </c>
      <c r="D32" s="123"/>
      <c r="E32" s="12"/>
      <c r="F32" s="50">
        <f t="shared" si="9"/>
        <v>0</v>
      </c>
      <c r="G32" s="163">
        <f t="shared" si="7"/>
        <v>0.12345</v>
      </c>
      <c r="H32" s="90">
        <f t="shared" si="10"/>
        <v>0</v>
      </c>
      <c r="I32" s="128"/>
      <c r="J32" s="12"/>
      <c r="K32" s="90">
        <f t="shared" si="11"/>
        <v>0</v>
      </c>
      <c r="L32" s="117">
        <f t="shared" si="8"/>
        <v>0</v>
      </c>
    </row>
    <row r="33" spans="1:12" s="6" customFormat="1" ht="13" x14ac:dyDescent="0.3">
      <c r="A33" s="21"/>
      <c r="B33" s="262"/>
      <c r="C33" s="162" t="str">
        <f t="shared" si="6"/>
        <v>FC</v>
      </c>
      <c r="D33" s="123"/>
      <c r="E33" s="12"/>
      <c r="F33" s="50">
        <f t="shared" si="9"/>
        <v>0</v>
      </c>
      <c r="G33" s="163">
        <f t="shared" si="7"/>
        <v>0.12345</v>
      </c>
      <c r="H33" s="90">
        <f t="shared" si="10"/>
        <v>0</v>
      </c>
      <c r="I33" s="128"/>
      <c r="J33" s="12"/>
      <c r="K33" s="90">
        <f t="shared" si="11"/>
        <v>0</v>
      </c>
      <c r="L33" s="117">
        <f t="shared" si="8"/>
        <v>0</v>
      </c>
    </row>
    <row r="34" spans="1:12" s="6" customFormat="1" ht="13" x14ac:dyDescent="0.3">
      <c r="A34" s="21"/>
      <c r="B34" s="262"/>
      <c r="C34" s="162" t="str">
        <f t="shared" si="6"/>
        <v>FC</v>
      </c>
      <c r="D34" s="123"/>
      <c r="E34" s="12"/>
      <c r="F34" s="50">
        <f t="shared" si="9"/>
        <v>0</v>
      </c>
      <c r="G34" s="163">
        <f t="shared" si="7"/>
        <v>0.12345</v>
      </c>
      <c r="H34" s="90">
        <f t="shared" si="10"/>
        <v>0</v>
      </c>
      <c r="I34" s="128"/>
      <c r="J34" s="12"/>
      <c r="K34" s="90">
        <f t="shared" si="11"/>
        <v>0</v>
      </c>
      <c r="L34" s="117">
        <f t="shared" si="8"/>
        <v>0</v>
      </c>
    </row>
    <row r="35" spans="1:12" s="6" customFormat="1" ht="13" x14ac:dyDescent="0.3">
      <c r="A35" s="54" t="s">
        <v>302</v>
      </c>
      <c r="B35" s="261" t="s">
        <v>282</v>
      </c>
      <c r="C35" s="53"/>
      <c r="D35" s="75"/>
      <c r="E35" s="50"/>
      <c r="F35" s="50"/>
      <c r="G35" s="51"/>
      <c r="H35" s="90"/>
      <c r="I35" s="127"/>
      <c r="J35" s="50"/>
      <c r="K35" s="90"/>
      <c r="L35" s="117"/>
    </row>
    <row r="36" spans="1:12" s="6" customFormat="1" ht="25" x14ac:dyDescent="0.3">
      <c r="A36" s="53"/>
      <c r="B36" s="400" t="s">
        <v>300</v>
      </c>
      <c r="C36" s="162" t="str">
        <f t="shared" ref="C36" si="18">$B$7</f>
        <v>FC</v>
      </c>
      <c r="D36" s="123"/>
      <c r="E36" s="12"/>
      <c r="F36" s="50">
        <f t="shared" ref="F36" si="19">D36*E36</f>
        <v>0</v>
      </c>
      <c r="G36" s="163">
        <f t="shared" ref="G36" si="20">$B$8</f>
        <v>0.12345</v>
      </c>
      <c r="H36" s="90">
        <f t="shared" ref="H36" si="21">IF(G36&lt;&gt;0,F36/G36,0)</f>
        <v>0</v>
      </c>
      <c r="I36" s="128"/>
      <c r="J36" s="12"/>
      <c r="K36" s="90">
        <f t="shared" ref="K36" si="22">I36*J36</f>
        <v>0</v>
      </c>
      <c r="L36" s="117">
        <f t="shared" ref="L36" si="23">IF(OR(J36&gt;0,H36&gt;0),H36+K36,0)</f>
        <v>0</v>
      </c>
    </row>
    <row r="37" spans="1:12" s="6" customFormat="1" ht="13" x14ac:dyDescent="0.3">
      <c r="A37" s="21"/>
      <c r="B37" s="262"/>
      <c r="C37" s="162" t="str">
        <f t="shared" si="6"/>
        <v>FC</v>
      </c>
      <c r="D37" s="123"/>
      <c r="E37" s="12"/>
      <c r="F37" s="50">
        <f t="shared" si="9"/>
        <v>0</v>
      </c>
      <c r="G37" s="163">
        <f t="shared" si="7"/>
        <v>0.12345</v>
      </c>
      <c r="H37" s="90">
        <f t="shared" si="10"/>
        <v>0</v>
      </c>
      <c r="I37" s="128"/>
      <c r="J37" s="12"/>
      <c r="K37" s="90">
        <f t="shared" si="11"/>
        <v>0</v>
      </c>
      <c r="L37" s="117">
        <f t="shared" si="8"/>
        <v>0</v>
      </c>
    </row>
    <row r="38" spans="1:12" s="6" customFormat="1" ht="13" x14ac:dyDescent="0.3">
      <c r="A38" s="21"/>
      <c r="B38" s="262"/>
      <c r="C38" s="162" t="str">
        <f t="shared" si="6"/>
        <v>FC</v>
      </c>
      <c r="D38" s="123"/>
      <c r="E38" s="12"/>
      <c r="F38" s="50">
        <f t="shared" si="9"/>
        <v>0</v>
      </c>
      <c r="G38" s="163">
        <f t="shared" si="7"/>
        <v>0.12345</v>
      </c>
      <c r="H38" s="90">
        <f t="shared" si="10"/>
        <v>0</v>
      </c>
      <c r="I38" s="128"/>
      <c r="J38" s="12"/>
      <c r="K38" s="90">
        <f t="shared" si="11"/>
        <v>0</v>
      </c>
      <c r="L38" s="117">
        <f t="shared" si="8"/>
        <v>0</v>
      </c>
    </row>
    <row r="39" spans="1:12" s="6" customFormat="1" ht="13" x14ac:dyDescent="0.3">
      <c r="A39" s="21"/>
      <c r="B39" s="262"/>
      <c r="C39" s="162" t="str">
        <f t="shared" si="6"/>
        <v>FC</v>
      </c>
      <c r="D39" s="123"/>
      <c r="E39" s="12"/>
      <c r="F39" s="50">
        <f>D39*E39</f>
        <v>0</v>
      </c>
      <c r="G39" s="163">
        <f t="shared" si="7"/>
        <v>0.12345</v>
      </c>
      <c r="H39" s="90">
        <f>IF(G39&lt;&gt;0,F39/G39,0)</f>
        <v>0</v>
      </c>
      <c r="I39" s="128"/>
      <c r="J39" s="12"/>
      <c r="K39" s="90">
        <f>I39*J39</f>
        <v>0</v>
      </c>
      <c r="L39" s="117">
        <f t="shared" si="8"/>
        <v>0</v>
      </c>
    </row>
    <row r="40" spans="1:12" s="6" customFormat="1" ht="13" x14ac:dyDescent="0.3">
      <c r="A40" s="21"/>
      <c r="B40" s="262"/>
      <c r="C40" s="162" t="str">
        <f t="shared" si="6"/>
        <v>FC</v>
      </c>
      <c r="D40" s="123"/>
      <c r="E40" s="12"/>
      <c r="F40" s="50">
        <f t="shared" si="9"/>
        <v>0</v>
      </c>
      <c r="G40" s="163">
        <f t="shared" si="7"/>
        <v>0.12345</v>
      </c>
      <c r="H40" s="90">
        <f t="shared" si="10"/>
        <v>0</v>
      </c>
      <c r="I40" s="128"/>
      <c r="J40" s="12"/>
      <c r="K40" s="90">
        <f t="shared" si="11"/>
        <v>0</v>
      </c>
      <c r="L40" s="117">
        <f t="shared" si="8"/>
        <v>0</v>
      </c>
    </row>
    <row r="41" spans="1:12" s="6" customFormat="1" ht="13.5" thickBot="1" x14ac:dyDescent="0.35">
      <c r="A41" s="53"/>
      <c r="B41" s="70"/>
      <c r="C41" s="74"/>
      <c r="D41" s="75"/>
      <c r="E41" s="50"/>
      <c r="F41" s="50"/>
      <c r="G41" s="51"/>
      <c r="H41" s="90"/>
      <c r="I41" s="127"/>
      <c r="J41" s="50"/>
      <c r="K41" s="90"/>
      <c r="L41" s="117"/>
    </row>
    <row r="42" spans="1:12" s="6" customFormat="1" ht="13.5" thickBot="1" x14ac:dyDescent="0.35">
      <c r="A42" s="57"/>
      <c r="B42" s="64" t="str">
        <f>+"SUB-TOTAL:  "&amp;A15</f>
        <v>SUB-TOTAL:  G6.2</v>
      </c>
      <c r="C42" s="61"/>
      <c r="D42" s="138"/>
      <c r="E42" s="52"/>
      <c r="F42" s="52">
        <f>SUM(F15:F41)</f>
        <v>0</v>
      </c>
      <c r="G42" s="126">
        <f>$B$8</f>
        <v>0.12345</v>
      </c>
      <c r="H42" s="109">
        <f>SUM(H15:H41)</f>
        <v>0</v>
      </c>
      <c r="I42" s="129"/>
      <c r="J42" s="52"/>
      <c r="K42" s="109">
        <f>SUM(K15:K41)</f>
        <v>0</v>
      </c>
      <c r="L42" s="118">
        <f>SUM(L15:L41)</f>
        <v>0</v>
      </c>
    </row>
    <row r="43" spans="1:12" s="6" customFormat="1" ht="13" x14ac:dyDescent="0.3">
      <c r="A43" s="4"/>
      <c r="B43" s="4"/>
      <c r="C43" s="9"/>
      <c r="D43" s="139"/>
      <c r="E43" s="155"/>
      <c r="F43" s="155"/>
      <c r="G43" s="4"/>
      <c r="H43" s="110"/>
      <c r="I43" s="130"/>
      <c r="J43" s="155"/>
      <c r="K43" s="157"/>
      <c r="L43" s="157"/>
    </row>
    <row r="44" spans="1:12" ht="10.5" x14ac:dyDescent="0.25">
      <c r="D44" s="140"/>
      <c r="E44" s="154"/>
      <c r="F44" s="156"/>
      <c r="H44" s="111"/>
      <c r="I44" s="131"/>
      <c r="J44" s="154"/>
      <c r="K44" s="160"/>
      <c r="L44" s="160"/>
    </row>
    <row r="45" spans="1:12" ht="10.5" x14ac:dyDescent="0.25">
      <c r="D45" s="140"/>
      <c r="E45" s="154"/>
      <c r="F45" s="156"/>
      <c r="H45" s="111"/>
      <c r="I45" s="131"/>
      <c r="J45" s="154"/>
      <c r="K45" s="160"/>
      <c r="L45" s="160"/>
    </row>
    <row r="46" spans="1:12" ht="10.5" x14ac:dyDescent="0.25">
      <c r="D46" s="140"/>
      <c r="E46" s="154"/>
      <c r="F46" s="156"/>
      <c r="H46" s="111"/>
      <c r="I46" s="131"/>
      <c r="J46" s="154"/>
      <c r="K46" s="160"/>
      <c r="L46" s="160"/>
    </row>
    <row r="47" spans="1:12" ht="10.5" x14ac:dyDescent="0.25">
      <c r="D47" s="140"/>
      <c r="E47" s="154"/>
      <c r="F47" s="156"/>
      <c r="H47" s="111"/>
      <c r="I47" s="131"/>
      <c r="J47" s="154"/>
      <c r="K47" s="160"/>
      <c r="L47" s="160"/>
    </row>
    <row r="48" spans="1:12" ht="10.5" x14ac:dyDescent="0.25">
      <c r="D48" s="140"/>
      <c r="E48" s="154"/>
      <c r="F48" s="156"/>
      <c r="H48" s="111"/>
      <c r="I48" s="131"/>
      <c r="J48" s="154"/>
      <c r="K48" s="160"/>
      <c r="L48" s="160"/>
    </row>
    <row r="49" spans="4:12" ht="10.5" x14ac:dyDescent="0.25">
      <c r="D49" s="140"/>
      <c r="E49" s="154"/>
      <c r="F49" s="156"/>
      <c r="H49" s="111"/>
      <c r="I49" s="131"/>
      <c r="J49" s="154"/>
      <c r="K49" s="160"/>
      <c r="L49" s="160"/>
    </row>
    <row r="50" spans="4:12" ht="10.5" x14ac:dyDescent="0.25">
      <c r="D50" s="140"/>
      <c r="E50" s="154"/>
      <c r="F50" s="156"/>
      <c r="H50" s="111"/>
      <c r="I50" s="131"/>
      <c r="J50" s="154"/>
      <c r="K50" s="160"/>
      <c r="L50" s="160"/>
    </row>
    <row r="51" spans="4:12" ht="10.5" x14ac:dyDescent="0.25">
      <c r="D51" s="140"/>
      <c r="E51" s="154"/>
      <c r="F51" s="156"/>
      <c r="H51" s="111"/>
      <c r="I51" s="131"/>
      <c r="J51" s="154"/>
      <c r="K51" s="160"/>
      <c r="L51" s="160"/>
    </row>
    <row r="52" spans="4:12" ht="10.5" x14ac:dyDescent="0.25">
      <c r="D52" s="140"/>
      <c r="E52" s="154"/>
      <c r="F52" s="156"/>
      <c r="H52" s="111"/>
      <c r="I52" s="131"/>
      <c r="J52" s="154"/>
      <c r="K52" s="160"/>
      <c r="L52" s="160"/>
    </row>
    <row r="53" spans="4:12" ht="10.5" x14ac:dyDescent="0.25">
      <c r="D53" s="140"/>
      <c r="E53" s="154"/>
      <c r="F53" s="156"/>
      <c r="H53" s="111"/>
      <c r="I53" s="131"/>
      <c r="J53" s="154"/>
      <c r="K53" s="160"/>
      <c r="L53" s="160"/>
    </row>
    <row r="54" spans="4:12" ht="10.5" x14ac:dyDescent="0.25">
      <c r="D54" s="140"/>
      <c r="E54" s="154"/>
      <c r="F54" s="156"/>
      <c r="H54" s="111"/>
      <c r="I54" s="131"/>
      <c r="J54" s="154"/>
      <c r="K54" s="160"/>
      <c r="L54" s="160"/>
    </row>
    <row r="55" spans="4:12" ht="10.5" x14ac:dyDescent="0.25">
      <c r="D55" s="140"/>
      <c r="E55" s="154"/>
      <c r="F55" s="156"/>
      <c r="H55" s="111"/>
      <c r="I55" s="131"/>
      <c r="J55" s="154"/>
      <c r="K55" s="160"/>
      <c r="L55" s="160"/>
    </row>
    <row r="56" spans="4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4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4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4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4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4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4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4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4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x14ac:dyDescent="0.2">
      <c r="E103" s="85"/>
      <c r="F103" s="105"/>
    </row>
    <row r="104" spans="4:12" x14ac:dyDescent="0.2">
      <c r="E104" s="85"/>
      <c r="F104" s="105"/>
    </row>
    <row r="105" spans="4:12" x14ac:dyDescent="0.2">
      <c r="E105" s="85"/>
      <c r="F105" s="105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0" tint="-0.34998626667073579"/>
  </sheetPr>
  <dimension ref="A1:L105"/>
  <sheetViews>
    <sheetView showGridLines="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72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300" t="s">
        <v>71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300" t="s">
        <v>95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G7</v>
      </c>
      <c r="B15" s="46" t="str">
        <f>B6</f>
        <v>MISCELLANEOUS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37.5" x14ac:dyDescent="0.3">
      <c r="A16" s="53"/>
      <c r="B16" s="70" t="s">
        <v>89</v>
      </c>
      <c r="C16" s="71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13" x14ac:dyDescent="0.3">
      <c r="A17" s="72"/>
      <c r="B17" s="63" t="s">
        <v>88</v>
      </c>
      <c r="C17" s="71"/>
      <c r="D17" s="75"/>
      <c r="E17" s="50"/>
      <c r="F17" s="50"/>
      <c r="G17" s="51"/>
      <c r="H17" s="90"/>
      <c r="I17" s="127"/>
      <c r="J17" s="50"/>
      <c r="K17" s="90"/>
      <c r="L17" s="117"/>
    </row>
    <row r="18" spans="1:12" s="6" customFormat="1" ht="13" x14ac:dyDescent="0.3">
      <c r="A18" s="72"/>
      <c r="B18" s="63"/>
      <c r="C18" s="71"/>
      <c r="D18" s="75"/>
      <c r="E18" s="50"/>
      <c r="F18" s="50"/>
      <c r="G18" s="51"/>
      <c r="H18" s="90"/>
      <c r="I18" s="127"/>
      <c r="J18" s="50"/>
      <c r="K18" s="90"/>
      <c r="L18" s="117"/>
    </row>
    <row r="19" spans="1:12" s="6" customFormat="1" ht="13" x14ac:dyDescent="0.3">
      <c r="A19" s="162"/>
      <c r="B19" s="166" t="s">
        <v>163</v>
      </c>
      <c r="C19" s="162" t="str">
        <f t="shared" ref="C19:C40" si="0">$B$7</f>
        <v>FC</v>
      </c>
      <c r="D19" s="123"/>
      <c r="E19" s="12"/>
      <c r="F19" s="50">
        <f>D19*E19</f>
        <v>0</v>
      </c>
      <c r="G19" s="163">
        <f t="shared" ref="G19:G40" si="1">$B$8</f>
        <v>0.12345</v>
      </c>
      <c r="H19" s="90">
        <f>IF(G19&lt;&gt;0,F19/G19,0)</f>
        <v>0</v>
      </c>
      <c r="I19" s="128"/>
      <c r="J19" s="12"/>
      <c r="K19" s="90">
        <f>I19*J19</f>
        <v>0</v>
      </c>
      <c r="L19" s="117">
        <f t="shared" ref="L19:L40" si="2">IF(OR(J19&gt;0,H19&gt;0),H19+K19,0)</f>
        <v>0</v>
      </c>
    </row>
    <row r="20" spans="1:12" s="6" customFormat="1" ht="13" x14ac:dyDescent="0.3">
      <c r="A20" s="21"/>
      <c r="B20" s="22"/>
      <c r="C20" s="162" t="str">
        <f t="shared" si="0"/>
        <v>FC</v>
      </c>
      <c r="D20" s="123"/>
      <c r="E20" s="12"/>
      <c r="F20" s="50">
        <f t="shared" ref="F20:F40" si="3">D20*E20</f>
        <v>0</v>
      </c>
      <c r="G20" s="163">
        <f t="shared" si="1"/>
        <v>0.12345</v>
      </c>
      <c r="H20" s="90">
        <f t="shared" ref="H20:H40" si="4">IF(G20&lt;&gt;0,F20/G20,0)</f>
        <v>0</v>
      </c>
      <c r="I20" s="128"/>
      <c r="J20" s="12"/>
      <c r="K20" s="90">
        <f t="shared" ref="K20:K40" si="5">I20*J20</f>
        <v>0</v>
      </c>
      <c r="L20" s="117">
        <f t="shared" si="2"/>
        <v>0</v>
      </c>
    </row>
    <row r="21" spans="1:12" s="6" customFormat="1" ht="13" x14ac:dyDescent="0.3">
      <c r="A21" s="21"/>
      <c r="B21" s="22"/>
      <c r="C21" s="162" t="str">
        <f t="shared" si="0"/>
        <v>FC</v>
      </c>
      <c r="D21" s="123"/>
      <c r="E21" s="12"/>
      <c r="F21" s="50">
        <f t="shared" si="3"/>
        <v>0</v>
      </c>
      <c r="G21" s="163">
        <f t="shared" si="1"/>
        <v>0.12345</v>
      </c>
      <c r="H21" s="90">
        <f t="shared" si="4"/>
        <v>0</v>
      </c>
      <c r="I21" s="128"/>
      <c r="J21" s="12"/>
      <c r="K21" s="90">
        <f t="shared" si="5"/>
        <v>0</v>
      </c>
      <c r="L21" s="117">
        <f t="shared" si="2"/>
        <v>0</v>
      </c>
    </row>
    <row r="22" spans="1:12" s="6" customFormat="1" ht="13" x14ac:dyDescent="0.3">
      <c r="A22" s="21"/>
      <c r="B22" s="22"/>
      <c r="C22" s="162" t="str">
        <f t="shared" si="0"/>
        <v>FC</v>
      </c>
      <c r="D22" s="123"/>
      <c r="E22" s="12"/>
      <c r="F22" s="50">
        <f t="shared" si="3"/>
        <v>0</v>
      </c>
      <c r="G22" s="163">
        <f t="shared" si="1"/>
        <v>0.12345</v>
      </c>
      <c r="H22" s="90">
        <f t="shared" si="4"/>
        <v>0</v>
      </c>
      <c r="I22" s="128"/>
      <c r="J22" s="12"/>
      <c r="K22" s="90">
        <f t="shared" si="5"/>
        <v>0</v>
      </c>
      <c r="L22" s="117">
        <f t="shared" si="2"/>
        <v>0</v>
      </c>
    </row>
    <row r="23" spans="1:12" s="6" customFormat="1" ht="13" x14ac:dyDescent="0.3">
      <c r="A23" s="21"/>
      <c r="B23" s="22"/>
      <c r="C23" s="162" t="str">
        <f t="shared" si="0"/>
        <v>FC</v>
      </c>
      <c r="D23" s="123"/>
      <c r="E23" s="12"/>
      <c r="F23" s="50">
        <f t="shared" si="3"/>
        <v>0</v>
      </c>
      <c r="G23" s="163">
        <f t="shared" si="1"/>
        <v>0.12345</v>
      </c>
      <c r="H23" s="90">
        <f t="shared" si="4"/>
        <v>0</v>
      </c>
      <c r="I23" s="128"/>
      <c r="J23" s="12"/>
      <c r="K23" s="90">
        <f t="shared" si="5"/>
        <v>0</v>
      </c>
      <c r="L23" s="117">
        <f t="shared" si="2"/>
        <v>0</v>
      </c>
    </row>
    <row r="24" spans="1:12" s="6" customFormat="1" ht="13" x14ac:dyDescent="0.3">
      <c r="A24" s="21"/>
      <c r="B24" s="22"/>
      <c r="C24" s="162" t="str">
        <f t="shared" si="0"/>
        <v>FC</v>
      </c>
      <c r="D24" s="123"/>
      <c r="E24" s="12"/>
      <c r="F24" s="50">
        <f t="shared" si="3"/>
        <v>0</v>
      </c>
      <c r="G24" s="163">
        <f t="shared" si="1"/>
        <v>0.12345</v>
      </c>
      <c r="H24" s="90">
        <f t="shared" si="4"/>
        <v>0</v>
      </c>
      <c r="I24" s="128"/>
      <c r="J24" s="12"/>
      <c r="K24" s="90">
        <f t="shared" si="5"/>
        <v>0</v>
      </c>
      <c r="L24" s="117">
        <f t="shared" si="2"/>
        <v>0</v>
      </c>
    </row>
    <row r="25" spans="1:12" s="6" customFormat="1" ht="13" x14ac:dyDescent="0.3">
      <c r="A25" s="21"/>
      <c r="B25" s="22"/>
      <c r="C25" s="162" t="str">
        <f t="shared" si="0"/>
        <v>FC</v>
      </c>
      <c r="D25" s="123"/>
      <c r="E25" s="12"/>
      <c r="F25" s="50">
        <f t="shared" si="3"/>
        <v>0</v>
      </c>
      <c r="G25" s="163">
        <f t="shared" si="1"/>
        <v>0.12345</v>
      </c>
      <c r="H25" s="90">
        <f t="shared" si="4"/>
        <v>0</v>
      </c>
      <c r="I25" s="128"/>
      <c r="J25" s="12"/>
      <c r="K25" s="90">
        <f t="shared" si="5"/>
        <v>0</v>
      </c>
      <c r="L25" s="117">
        <f t="shared" si="2"/>
        <v>0</v>
      </c>
    </row>
    <row r="26" spans="1:12" s="6" customFormat="1" ht="13" x14ac:dyDescent="0.3">
      <c r="A26" s="21"/>
      <c r="B26" s="22"/>
      <c r="C26" s="162" t="str">
        <f t="shared" si="0"/>
        <v>FC</v>
      </c>
      <c r="D26" s="123"/>
      <c r="E26" s="12"/>
      <c r="F26" s="50">
        <f t="shared" si="3"/>
        <v>0</v>
      </c>
      <c r="G26" s="163">
        <f t="shared" si="1"/>
        <v>0.12345</v>
      </c>
      <c r="H26" s="90">
        <f t="shared" si="4"/>
        <v>0</v>
      </c>
      <c r="I26" s="128"/>
      <c r="J26" s="12"/>
      <c r="K26" s="90">
        <f t="shared" si="5"/>
        <v>0</v>
      </c>
      <c r="L26" s="117">
        <f t="shared" si="2"/>
        <v>0</v>
      </c>
    </row>
    <row r="27" spans="1:12" s="6" customFormat="1" ht="13" x14ac:dyDescent="0.3">
      <c r="A27" s="21"/>
      <c r="B27" s="22"/>
      <c r="C27" s="162" t="str">
        <f t="shared" si="0"/>
        <v>FC</v>
      </c>
      <c r="D27" s="123"/>
      <c r="E27" s="12"/>
      <c r="F27" s="50">
        <f t="shared" si="3"/>
        <v>0</v>
      </c>
      <c r="G27" s="163">
        <f t="shared" si="1"/>
        <v>0.12345</v>
      </c>
      <c r="H27" s="90">
        <f t="shared" si="4"/>
        <v>0</v>
      </c>
      <c r="I27" s="128"/>
      <c r="J27" s="12"/>
      <c r="K27" s="90">
        <f t="shared" si="5"/>
        <v>0</v>
      </c>
      <c r="L27" s="117">
        <f t="shared" si="2"/>
        <v>0</v>
      </c>
    </row>
    <row r="28" spans="1:12" s="6" customFormat="1" ht="13" x14ac:dyDescent="0.3">
      <c r="A28" s="21"/>
      <c r="B28" s="22"/>
      <c r="C28" s="162" t="str">
        <f t="shared" si="0"/>
        <v>FC</v>
      </c>
      <c r="D28" s="123"/>
      <c r="E28" s="12"/>
      <c r="F28" s="50">
        <f t="shared" si="3"/>
        <v>0</v>
      </c>
      <c r="G28" s="163">
        <f t="shared" si="1"/>
        <v>0.12345</v>
      </c>
      <c r="H28" s="90">
        <f t="shared" si="4"/>
        <v>0</v>
      </c>
      <c r="I28" s="128"/>
      <c r="J28" s="12"/>
      <c r="K28" s="90">
        <f t="shared" si="5"/>
        <v>0</v>
      </c>
      <c r="L28" s="117">
        <f t="shared" si="2"/>
        <v>0</v>
      </c>
    </row>
    <row r="29" spans="1:12" s="6" customFormat="1" ht="13" x14ac:dyDescent="0.3">
      <c r="A29" s="21"/>
      <c r="B29" s="22"/>
      <c r="C29" s="162" t="str">
        <f t="shared" si="0"/>
        <v>FC</v>
      </c>
      <c r="D29" s="123"/>
      <c r="E29" s="12"/>
      <c r="F29" s="50">
        <f t="shared" si="3"/>
        <v>0</v>
      </c>
      <c r="G29" s="163">
        <f t="shared" si="1"/>
        <v>0.12345</v>
      </c>
      <c r="H29" s="90">
        <f t="shared" si="4"/>
        <v>0</v>
      </c>
      <c r="I29" s="128"/>
      <c r="J29" s="12"/>
      <c r="K29" s="90">
        <f t="shared" si="5"/>
        <v>0</v>
      </c>
      <c r="L29" s="117">
        <f t="shared" si="2"/>
        <v>0</v>
      </c>
    </row>
    <row r="30" spans="1:12" s="6" customFormat="1" ht="13" x14ac:dyDescent="0.3">
      <c r="A30" s="21"/>
      <c r="B30" s="22"/>
      <c r="C30" s="162" t="str">
        <f t="shared" si="0"/>
        <v>FC</v>
      </c>
      <c r="D30" s="123"/>
      <c r="E30" s="12"/>
      <c r="F30" s="50">
        <f t="shared" si="3"/>
        <v>0</v>
      </c>
      <c r="G30" s="163">
        <f t="shared" si="1"/>
        <v>0.12345</v>
      </c>
      <c r="H30" s="90">
        <f t="shared" si="4"/>
        <v>0</v>
      </c>
      <c r="I30" s="128"/>
      <c r="J30" s="12"/>
      <c r="K30" s="90">
        <f t="shared" si="5"/>
        <v>0</v>
      </c>
      <c r="L30" s="117">
        <f t="shared" si="2"/>
        <v>0</v>
      </c>
    </row>
    <row r="31" spans="1:12" s="6" customFormat="1" ht="13" x14ac:dyDescent="0.3">
      <c r="A31" s="21"/>
      <c r="B31" s="22"/>
      <c r="C31" s="162" t="str">
        <f t="shared" si="0"/>
        <v>FC</v>
      </c>
      <c r="D31" s="123"/>
      <c r="E31" s="12"/>
      <c r="F31" s="50">
        <f t="shared" si="3"/>
        <v>0</v>
      </c>
      <c r="G31" s="163">
        <f t="shared" si="1"/>
        <v>0.12345</v>
      </c>
      <c r="H31" s="90">
        <f t="shared" si="4"/>
        <v>0</v>
      </c>
      <c r="I31" s="128"/>
      <c r="J31" s="12"/>
      <c r="K31" s="90">
        <f t="shared" si="5"/>
        <v>0</v>
      </c>
      <c r="L31" s="117">
        <f t="shared" si="2"/>
        <v>0</v>
      </c>
    </row>
    <row r="32" spans="1:12" s="6" customFormat="1" ht="13" x14ac:dyDescent="0.3">
      <c r="A32" s="21"/>
      <c r="B32" s="22"/>
      <c r="C32" s="162" t="str">
        <f t="shared" si="0"/>
        <v>FC</v>
      </c>
      <c r="D32" s="123"/>
      <c r="E32" s="12"/>
      <c r="F32" s="50">
        <f t="shared" si="3"/>
        <v>0</v>
      </c>
      <c r="G32" s="163">
        <f t="shared" si="1"/>
        <v>0.12345</v>
      </c>
      <c r="H32" s="90">
        <f t="shared" si="4"/>
        <v>0</v>
      </c>
      <c r="I32" s="128"/>
      <c r="J32" s="12"/>
      <c r="K32" s="90">
        <f t="shared" si="5"/>
        <v>0</v>
      </c>
      <c r="L32" s="117">
        <f t="shared" si="2"/>
        <v>0</v>
      </c>
    </row>
    <row r="33" spans="1:12" s="6" customFormat="1" ht="13" x14ac:dyDescent="0.3">
      <c r="A33" s="21"/>
      <c r="B33" s="22"/>
      <c r="C33" s="162" t="str">
        <f t="shared" si="0"/>
        <v>FC</v>
      </c>
      <c r="D33" s="123"/>
      <c r="E33" s="12"/>
      <c r="F33" s="50">
        <f t="shared" si="3"/>
        <v>0</v>
      </c>
      <c r="G33" s="163">
        <f t="shared" si="1"/>
        <v>0.12345</v>
      </c>
      <c r="H33" s="90">
        <f t="shared" si="4"/>
        <v>0</v>
      </c>
      <c r="I33" s="128"/>
      <c r="J33" s="12"/>
      <c r="K33" s="90">
        <f t="shared" si="5"/>
        <v>0</v>
      </c>
      <c r="L33" s="117">
        <f t="shared" si="2"/>
        <v>0</v>
      </c>
    </row>
    <row r="34" spans="1:12" s="6" customFormat="1" ht="13" x14ac:dyDescent="0.3">
      <c r="A34" s="21"/>
      <c r="B34" s="22"/>
      <c r="C34" s="162" t="str">
        <f t="shared" si="0"/>
        <v>FC</v>
      </c>
      <c r="D34" s="123"/>
      <c r="E34" s="12"/>
      <c r="F34" s="50">
        <f t="shared" si="3"/>
        <v>0</v>
      </c>
      <c r="G34" s="163">
        <f t="shared" si="1"/>
        <v>0.12345</v>
      </c>
      <c r="H34" s="90">
        <f t="shared" si="4"/>
        <v>0</v>
      </c>
      <c r="I34" s="128"/>
      <c r="J34" s="12"/>
      <c r="K34" s="90">
        <f t="shared" si="5"/>
        <v>0</v>
      </c>
      <c r="L34" s="117">
        <f t="shared" si="2"/>
        <v>0</v>
      </c>
    </row>
    <row r="35" spans="1:12" s="6" customFormat="1" ht="13" x14ac:dyDescent="0.3">
      <c r="A35" s="21"/>
      <c r="B35" s="22"/>
      <c r="C35" s="162" t="str">
        <f t="shared" si="0"/>
        <v>FC</v>
      </c>
      <c r="D35" s="123"/>
      <c r="E35" s="12"/>
      <c r="F35" s="50">
        <f t="shared" si="3"/>
        <v>0</v>
      </c>
      <c r="G35" s="163">
        <f t="shared" si="1"/>
        <v>0.12345</v>
      </c>
      <c r="H35" s="90">
        <f t="shared" si="4"/>
        <v>0</v>
      </c>
      <c r="I35" s="128"/>
      <c r="J35" s="12"/>
      <c r="K35" s="90">
        <f t="shared" si="5"/>
        <v>0</v>
      </c>
      <c r="L35" s="117">
        <f t="shared" si="2"/>
        <v>0</v>
      </c>
    </row>
    <row r="36" spans="1:12" s="6" customFormat="1" ht="13" x14ac:dyDescent="0.3">
      <c r="A36" s="21"/>
      <c r="B36" s="22"/>
      <c r="C36" s="162" t="str">
        <f t="shared" si="0"/>
        <v>FC</v>
      </c>
      <c r="D36" s="123"/>
      <c r="E36" s="12"/>
      <c r="F36" s="50">
        <f t="shared" si="3"/>
        <v>0</v>
      </c>
      <c r="G36" s="163">
        <f t="shared" si="1"/>
        <v>0.12345</v>
      </c>
      <c r="H36" s="90">
        <f t="shared" si="4"/>
        <v>0</v>
      </c>
      <c r="I36" s="128"/>
      <c r="J36" s="12"/>
      <c r="K36" s="90">
        <f t="shared" si="5"/>
        <v>0</v>
      </c>
      <c r="L36" s="117">
        <f t="shared" si="2"/>
        <v>0</v>
      </c>
    </row>
    <row r="37" spans="1:12" s="6" customFormat="1" ht="13" x14ac:dyDescent="0.3">
      <c r="A37" s="21"/>
      <c r="B37" s="22"/>
      <c r="C37" s="162" t="str">
        <f t="shared" si="0"/>
        <v>FC</v>
      </c>
      <c r="D37" s="123"/>
      <c r="E37" s="12"/>
      <c r="F37" s="50">
        <f t="shared" si="3"/>
        <v>0</v>
      </c>
      <c r="G37" s="163">
        <f t="shared" si="1"/>
        <v>0.12345</v>
      </c>
      <c r="H37" s="90">
        <f t="shared" si="4"/>
        <v>0</v>
      </c>
      <c r="I37" s="128"/>
      <c r="J37" s="12"/>
      <c r="K37" s="90">
        <f t="shared" si="5"/>
        <v>0</v>
      </c>
      <c r="L37" s="117">
        <f t="shared" si="2"/>
        <v>0</v>
      </c>
    </row>
    <row r="38" spans="1:12" s="6" customFormat="1" ht="13" x14ac:dyDescent="0.3">
      <c r="A38" s="21"/>
      <c r="B38" s="22"/>
      <c r="C38" s="162" t="str">
        <f t="shared" si="0"/>
        <v>FC</v>
      </c>
      <c r="D38" s="123"/>
      <c r="E38" s="12"/>
      <c r="F38" s="50">
        <f t="shared" si="3"/>
        <v>0</v>
      </c>
      <c r="G38" s="163">
        <f t="shared" si="1"/>
        <v>0.12345</v>
      </c>
      <c r="H38" s="90">
        <f t="shared" si="4"/>
        <v>0</v>
      </c>
      <c r="I38" s="128"/>
      <c r="J38" s="12"/>
      <c r="K38" s="90">
        <f t="shared" si="5"/>
        <v>0</v>
      </c>
      <c r="L38" s="117">
        <f t="shared" si="2"/>
        <v>0</v>
      </c>
    </row>
    <row r="39" spans="1:12" s="6" customFormat="1" ht="13" x14ac:dyDescent="0.3">
      <c r="A39" s="21"/>
      <c r="B39" s="22"/>
      <c r="C39" s="162" t="str">
        <f t="shared" si="0"/>
        <v>FC</v>
      </c>
      <c r="D39" s="123"/>
      <c r="E39" s="12"/>
      <c r="F39" s="50">
        <f>D39*E39</f>
        <v>0</v>
      </c>
      <c r="G39" s="163">
        <f t="shared" si="1"/>
        <v>0.12345</v>
      </c>
      <c r="H39" s="90">
        <f>IF(G39&lt;&gt;0,F39/G39,0)</f>
        <v>0</v>
      </c>
      <c r="I39" s="128"/>
      <c r="J39" s="12"/>
      <c r="K39" s="90">
        <f>I39*J39</f>
        <v>0</v>
      </c>
      <c r="L39" s="117">
        <f t="shared" si="2"/>
        <v>0</v>
      </c>
    </row>
    <row r="40" spans="1:12" s="6" customFormat="1" ht="13" x14ac:dyDescent="0.3">
      <c r="A40" s="21"/>
      <c r="B40" s="22"/>
      <c r="C40" s="162" t="str">
        <f t="shared" si="0"/>
        <v>FC</v>
      </c>
      <c r="D40" s="123"/>
      <c r="E40" s="12"/>
      <c r="F40" s="50">
        <f t="shared" si="3"/>
        <v>0</v>
      </c>
      <c r="G40" s="163">
        <f t="shared" si="1"/>
        <v>0.12345</v>
      </c>
      <c r="H40" s="90">
        <f t="shared" si="4"/>
        <v>0</v>
      </c>
      <c r="I40" s="128"/>
      <c r="J40" s="12"/>
      <c r="K40" s="90">
        <f t="shared" si="5"/>
        <v>0</v>
      </c>
      <c r="L40" s="117">
        <f t="shared" si="2"/>
        <v>0</v>
      </c>
    </row>
    <row r="41" spans="1:12" s="6" customFormat="1" ht="13.5" thickBot="1" x14ac:dyDescent="0.35">
      <c r="A41" s="53"/>
      <c r="B41" s="70"/>
      <c r="C41" s="74"/>
      <c r="D41" s="75"/>
      <c r="E41" s="50"/>
      <c r="F41" s="50"/>
      <c r="G41" s="51"/>
      <c r="H41" s="90"/>
      <c r="I41" s="127"/>
      <c r="J41" s="50"/>
      <c r="K41" s="90"/>
      <c r="L41" s="117"/>
    </row>
    <row r="42" spans="1:12" s="6" customFormat="1" ht="13.5" thickBot="1" x14ac:dyDescent="0.35">
      <c r="A42" s="57"/>
      <c r="B42" s="64" t="str">
        <f>+"SUB-TOTAL:  "&amp;A15</f>
        <v>SUB-TOTAL:  G7</v>
      </c>
      <c r="C42" s="61"/>
      <c r="D42" s="138"/>
      <c r="E42" s="52"/>
      <c r="F42" s="52">
        <f>SUM(F15:F41)</f>
        <v>0</v>
      </c>
      <c r="G42" s="126">
        <f>$B$8</f>
        <v>0.12345</v>
      </c>
      <c r="H42" s="109">
        <f>SUM(H15:H41)</f>
        <v>0</v>
      </c>
      <c r="I42" s="129"/>
      <c r="J42" s="52"/>
      <c r="K42" s="109">
        <f>SUM(K15:K41)</f>
        <v>0</v>
      </c>
      <c r="L42" s="118">
        <f>SUM(L15:L41)</f>
        <v>0</v>
      </c>
    </row>
    <row r="43" spans="1:12" s="6" customFormat="1" ht="13" x14ac:dyDescent="0.3">
      <c r="A43" s="4"/>
      <c r="B43" s="4"/>
      <c r="C43" s="9"/>
      <c r="D43" s="139"/>
      <c r="E43" s="155"/>
      <c r="F43" s="155"/>
      <c r="G43" s="4"/>
      <c r="H43" s="110"/>
      <c r="I43" s="130"/>
      <c r="J43" s="155"/>
      <c r="K43" s="157"/>
      <c r="L43" s="157"/>
    </row>
    <row r="44" spans="1:12" ht="10.5" x14ac:dyDescent="0.25">
      <c r="D44" s="140"/>
      <c r="E44" s="154"/>
      <c r="F44" s="156"/>
      <c r="H44" s="111"/>
      <c r="I44" s="131"/>
      <c r="J44" s="154"/>
      <c r="K44" s="160"/>
      <c r="L44" s="160"/>
    </row>
    <row r="45" spans="1:12" ht="10.5" x14ac:dyDescent="0.25">
      <c r="D45" s="140"/>
      <c r="E45" s="154"/>
      <c r="F45" s="156"/>
      <c r="H45" s="111"/>
      <c r="I45" s="131"/>
      <c r="J45" s="154"/>
      <c r="K45" s="160"/>
      <c r="L45" s="160"/>
    </row>
    <row r="46" spans="1:12" ht="10.5" x14ac:dyDescent="0.25">
      <c r="D46" s="140"/>
      <c r="E46" s="154"/>
      <c r="F46" s="156"/>
      <c r="H46" s="111"/>
      <c r="I46" s="131"/>
      <c r="J46" s="154"/>
      <c r="K46" s="160"/>
      <c r="L46" s="160"/>
    </row>
    <row r="47" spans="1:12" ht="10.5" x14ac:dyDescent="0.25">
      <c r="D47" s="140"/>
      <c r="E47" s="154"/>
      <c r="F47" s="156"/>
      <c r="H47" s="111"/>
      <c r="I47" s="131"/>
      <c r="J47" s="154"/>
      <c r="K47" s="160"/>
      <c r="L47" s="160"/>
    </row>
    <row r="48" spans="1:12" ht="10.5" x14ac:dyDescent="0.25">
      <c r="D48" s="140"/>
      <c r="E48" s="154"/>
      <c r="F48" s="156"/>
      <c r="H48" s="111"/>
      <c r="I48" s="131"/>
      <c r="J48" s="154"/>
      <c r="K48" s="160"/>
      <c r="L48" s="160"/>
    </row>
    <row r="49" spans="4:12" ht="10.5" x14ac:dyDescent="0.25">
      <c r="D49" s="140"/>
      <c r="E49" s="154"/>
      <c r="F49" s="156"/>
      <c r="H49" s="111"/>
      <c r="I49" s="131"/>
      <c r="J49" s="154"/>
      <c r="K49" s="160"/>
      <c r="L49" s="160"/>
    </row>
    <row r="50" spans="4:12" ht="10.5" x14ac:dyDescent="0.25">
      <c r="D50" s="140"/>
      <c r="E50" s="154"/>
      <c r="F50" s="156"/>
      <c r="H50" s="111"/>
      <c r="I50" s="131"/>
      <c r="J50" s="154"/>
      <c r="K50" s="160"/>
      <c r="L50" s="160"/>
    </row>
    <row r="51" spans="4:12" ht="10.5" x14ac:dyDescent="0.25">
      <c r="D51" s="140"/>
      <c r="E51" s="154"/>
      <c r="F51" s="156"/>
      <c r="H51" s="111"/>
      <c r="I51" s="131"/>
      <c r="J51" s="154"/>
      <c r="K51" s="160"/>
      <c r="L51" s="160"/>
    </row>
    <row r="52" spans="4:12" ht="10.5" x14ac:dyDescent="0.25">
      <c r="D52" s="140"/>
      <c r="E52" s="154"/>
      <c r="F52" s="156"/>
      <c r="H52" s="111"/>
      <c r="I52" s="131"/>
      <c r="J52" s="154"/>
      <c r="K52" s="160"/>
      <c r="L52" s="160"/>
    </row>
    <row r="53" spans="4:12" ht="10.5" x14ac:dyDescent="0.25">
      <c r="D53" s="140"/>
      <c r="E53" s="154"/>
      <c r="F53" s="156"/>
      <c r="H53" s="111"/>
      <c r="I53" s="131"/>
      <c r="J53" s="154"/>
      <c r="K53" s="160"/>
      <c r="L53" s="160"/>
    </row>
    <row r="54" spans="4:12" ht="10.5" x14ac:dyDescent="0.25">
      <c r="D54" s="140"/>
      <c r="E54" s="154"/>
      <c r="F54" s="156"/>
      <c r="H54" s="111"/>
      <c r="I54" s="131"/>
      <c r="J54" s="154"/>
      <c r="K54" s="160"/>
      <c r="L54" s="160"/>
    </row>
    <row r="55" spans="4:12" ht="10.5" x14ac:dyDescent="0.25">
      <c r="D55" s="140"/>
      <c r="E55" s="154"/>
      <c r="F55" s="156"/>
      <c r="H55" s="111"/>
      <c r="I55" s="131"/>
      <c r="J55" s="154"/>
      <c r="K55" s="160"/>
      <c r="L55" s="160"/>
    </row>
    <row r="56" spans="4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4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4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4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4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4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4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4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4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x14ac:dyDescent="0.2">
      <c r="E103" s="85"/>
      <c r="F103" s="105"/>
    </row>
    <row r="104" spans="4:12" x14ac:dyDescent="0.2">
      <c r="E104" s="85"/>
      <c r="F104" s="105"/>
    </row>
    <row r="105" spans="4:12" x14ac:dyDescent="0.2">
      <c r="E105" s="85"/>
      <c r="F105" s="105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0" tint="-0.34998626667073579"/>
  </sheetPr>
  <dimension ref="A1:L101"/>
  <sheetViews>
    <sheetView showGridLines="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87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299" t="s">
        <v>80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300" t="s">
        <v>4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G8</v>
      </c>
      <c r="B15" s="46" t="str">
        <f>B6</f>
        <v>OPTIONS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13" x14ac:dyDescent="0.3">
      <c r="A16" s="54"/>
      <c r="B16" s="46"/>
      <c r="C16" s="162"/>
      <c r="D16" s="75"/>
      <c r="E16" s="50"/>
      <c r="F16" s="50"/>
      <c r="G16" s="163"/>
      <c r="H16" s="90"/>
      <c r="I16" s="127"/>
      <c r="J16" s="50"/>
      <c r="K16" s="90"/>
      <c r="L16" s="117"/>
    </row>
    <row r="17" spans="1:12" s="6" customFormat="1" ht="13" x14ac:dyDescent="0.3">
      <c r="A17" s="54" t="s">
        <v>237</v>
      </c>
      <c r="B17" s="55"/>
      <c r="C17" s="65"/>
      <c r="D17" s="75"/>
      <c r="E17" s="50"/>
      <c r="F17" s="50"/>
      <c r="G17" s="51"/>
      <c r="H17" s="90"/>
      <c r="I17" s="127"/>
      <c r="J17" s="50"/>
      <c r="K17" s="90"/>
      <c r="L17" s="117"/>
    </row>
    <row r="18" spans="1:12" s="6" customFormat="1" ht="13" x14ac:dyDescent="0.3">
      <c r="A18" s="21"/>
      <c r="B18" s="22"/>
      <c r="C18" s="162" t="str">
        <f t="shared" ref="C18:C32" si="0">$B$7</f>
        <v>FC</v>
      </c>
      <c r="D18" s="123"/>
      <c r="E18" s="12"/>
      <c r="F18" s="50">
        <f t="shared" ref="F18:F41" si="1">D18*E18</f>
        <v>0</v>
      </c>
      <c r="G18" s="163">
        <f t="shared" ref="G18:G32" si="2">$B$8</f>
        <v>0.12345</v>
      </c>
      <c r="H18" s="90">
        <f t="shared" ref="H18:H41" si="3">IF(G18&lt;&gt;0,F18/G18,0)</f>
        <v>0</v>
      </c>
      <c r="I18" s="128"/>
      <c r="J18" s="12"/>
      <c r="K18" s="90">
        <f t="shared" ref="K18:K41" si="4">I18*J18</f>
        <v>0</v>
      </c>
      <c r="L18" s="117">
        <f>IF(OR(J18&gt;0,H18&gt;0),H18+K18,0)</f>
        <v>0</v>
      </c>
    </row>
    <row r="19" spans="1:12" s="6" customFormat="1" ht="13" x14ac:dyDescent="0.3">
      <c r="A19" s="21"/>
      <c r="B19" s="22"/>
      <c r="C19" s="162" t="str">
        <f t="shared" si="0"/>
        <v>FC</v>
      </c>
      <c r="D19" s="123"/>
      <c r="E19" s="12"/>
      <c r="F19" s="50">
        <f t="shared" si="1"/>
        <v>0</v>
      </c>
      <c r="G19" s="163">
        <f t="shared" si="2"/>
        <v>0.12345</v>
      </c>
      <c r="H19" s="90">
        <f t="shared" si="3"/>
        <v>0</v>
      </c>
      <c r="I19" s="128"/>
      <c r="J19" s="12"/>
      <c r="K19" s="90">
        <f t="shared" si="4"/>
        <v>0</v>
      </c>
      <c r="L19" s="117">
        <f>IF(OR(J19&gt;0,H19&gt;0),H19+K19,0)</f>
        <v>0</v>
      </c>
    </row>
    <row r="20" spans="1:12" s="6" customFormat="1" ht="13" x14ac:dyDescent="0.3">
      <c r="A20" s="21"/>
      <c r="B20" s="22"/>
      <c r="C20" s="162" t="str">
        <f t="shared" si="0"/>
        <v>FC</v>
      </c>
      <c r="D20" s="123"/>
      <c r="E20" s="12"/>
      <c r="F20" s="50">
        <f t="shared" ref="F20:F24" si="5">D20*E20</f>
        <v>0</v>
      </c>
      <c r="G20" s="163">
        <f t="shared" si="2"/>
        <v>0.12345</v>
      </c>
      <c r="H20" s="90">
        <f t="shared" ref="H20:H24" si="6">IF(G20&lt;&gt;0,F20/G20,0)</f>
        <v>0</v>
      </c>
      <c r="I20" s="128"/>
      <c r="J20" s="12"/>
      <c r="K20" s="90">
        <f t="shared" ref="K20:K24" si="7">I20*J20</f>
        <v>0</v>
      </c>
      <c r="L20" s="117">
        <f t="shared" ref="L20:L24" si="8">IF(OR(J20&gt;0,H20&gt;0),H20+K20,0)</f>
        <v>0</v>
      </c>
    </row>
    <row r="21" spans="1:12" s="6" customFormat="1" ht="13" x14ac:dyDescent="0.3">
      <c r="A21" s="21"/>
      <c r="B21" s="22"/>
      <c r="C21" s="162" t="str">
        <f t="shared" si="0"/>
        <v>FC</v>
      </c>
      <c r="D21" s="123"/>
      <c r="E21" s="12"/>
      <c r="F21" s="50">
        <f t="shared" si="5"/>
        <v>0</v>
      </c>
      <c r="G21" s="163">
        <f t="shared" si="2"/>
        <v>0.12345</v>
      </c>
      <c r="H21" s="90">
        <f t="shared" si="6"/>
        <v>0</v>
      </c>
      <c r="I21" s="128"/>
      <c r="J21" s="12"/>
      <c r="K21" s="90">
        <f t="shared" si="7"/>
        <v>0</v>
      </c>
      <c r="L21" s="117">
        <f t="shared" si="8"/>
        <v>0</v>
      </c>
    </row>
    <row r="22" spans="1:12" s="6" customFormat="1" ht="13" x14ac:dyDescent="0.3">
      <c r="A22" s="21"/>
      <c r="B22" s="22"/>
      <c r="C22" s="162" t="str">
        <f t="shared" si="0"/>
        <v>FC</v>
      </c>
      <c r="D22" s="123"/>
      <c r="E22" s="12"/>
      <c r="F22" s="50">
        <f t="shared" si="5"/>
        <v>0</v>
      </c>
      <c r="G22" s="163">
        <f t="shared" si="2"/>
        <v>0.12345</v>
      </c>
      <c r="H22" s="90">
        <f t="shared" si="6"/>
        <v>0</v>
      </c>
      <c r="I22" s="128"/>
      <c r="J22" s="12"/>
      <c r="K22" s="90">
        <f t="shared" si="7"/>
        <v>0</v>
      </c>
      <c r="L22" s="117">
        <f t="shared" si="8"/>
        <v>0</v>
      </c>
    </row>
    <row r="23" spans="1:12" s="6" customFormat="1" ht="13" x14ac:dyDescent="0.3">
      <c r="A23" s="54" t="s">
        <v>238</v>
      </c>
      <c r="B23" s="46"/>
      <c r="C23" s="162"/>
      <c r="D23" s="75"/>
      <c r="E23" s="50"/>
      <c r="F23" s="50"/>
      <c r="G23" s="163"/>
      <c r="H23" s="90"/>
      <c r="I23" s="127"/>
      <c r="J23" s="50"/>
      <c r="K23" s="90"/>
      <c r="L23" s="117"/>
    </row>
    <row r="24" spans="1:12" s="6" customFormat="1" ht="13" x14ac:dyDescent="0.3">
      <c r="A24" s="21"/>
      <c r="B24" s="22"/>
      <c r="C24" s="162" t="str">
        <f t="shared" si="0"/>
        <v>FC</v>
      </c>
      <c r="D24" s="123"/>
      <c r="E24" s="12"/>
      <c r="F24" s="50">
        <f t="shared" si="5"/>
        <v>0</v>
      </c>
      <c r="G24" s="163">
        <f t="shared" si="2"/>
        <v>0.12345</v>
      </c>
      <c r="H24" s="90">
        <f t="shared" si="6"/>
        <v>0</v>
      </c>
      <c r="I24" s="128"/>
      <c r="J24" s="12"/>
      <c r="K24" s="90">
        <f t="shared" si="7"/>
        <v>0</v>
      </c>
      <c r="L24" s="117">
        <f t="shared" si="8"/>
        <v>0</v>
      </c>
    </row>
    <row r="25" spans="1:12" s="6" customFormat="1" ht="13" x14ac:dyDescent="0.3">
      <c r="A25" s="21"/>
      <c r="B25" s="22"/>
      <c r="C25" s="162" t="str">
        <f t="shared" si="0"/>
        <v>FC</v>
      </c>
      <c r="D25" s="123"/>
      <c r="E25" s="12"/>
      <c r="F25" s="50">
        <f t="shared" ref="F25:F30" si="9">D25*E25</f>
        <v>0</v>
      </c>
      <c r="G25" s="163">
        <f t="shared" si="2"/>
        <v>0.12345</v>
      </c>
      <c r="H25" s="90">
        <f t="shared" ref="H25:H30" si="10">IF(G25&lt;&gt;0,F25/G25,0)</f>
        <v>0</v>
      </c>
      <c r="I25" s="128"/>
      <c r="J25" s="12"/>
      <c r="K25" s="90">
        <f t="shared" ref="K25:K30" si="11">I25*J25</f>
        <v>0</v>
      </c>
      <c r="L25" s="117">
        <f t="shared" ref="L25:L30" si="12">IF(OR(J25&gt;0,H25&gt;0),H25+K25,0)</f>
        <v>0</v>
      </c>
    </row>
    <row r="26" spans="1:12" s="6" customFormat="1" ht="13" x14ac:dyDescent="0.3">
      <c r="A26" s="21"/>
      <c r="B26" s="22"/>
      <c r="C26" s="162" t="str">
        <f t="shared" si="0"/>
        <v>FC</v>
      </c>
      <c r="D26" s="123"/>
      <c r="E26" s="12"/>
      <c r="F26" s="50">
        <f t="shared" si="9"/>
        <v>0</v>
      </c>
      <c r="G26" s="163">
        <f t="shared" si="2"/>
        <v>0.12345</v>
      </c>
      <c r="H26" s="90">
        <f t="shared" si="10"/>
        <v>0</v>
      </c>
      <c r="I26" s="128"/>
      <c r="J26" s="12"/>
      <c r="K26" s="90">
        <f t="shared" si="11"/>
        <v>0</v>
      </c>
      <c r="L26" s="117">
        <f t="shared" si="12"/>
        <v>0</v>
      </c>
    </row>
    <row r="27" spans="1:12" s="6" customFormat="1" ht="13" x14ac:dyDescent="0.3">
      <c r="A27" s="21"/>
      <c r="B27" s="22"/>
      <c r="C27" s="162" t="str">
        <f t="shared" si="0"/>
        <v>FC</v>
      </c>
      <c r="D27" s="123"/>
      <c r="E27" s="12"/>
      <c r="F27" s="50">
        <f t="shared" si="9"/>
        <v>0</v>
      </c>
      <c r="G27" s="163">
        <f t="shared" si="2"/>
        <v>0.12345</v>
      </c>
      <c r="H27" s="90">
        <f t="shared" si="10"/>
        <v>0</v>
      </c>
      <c r="I27" s="128"/>
      <c r="J27" s="12"/>
      <c r="K27" s="90">
        <f t="shared" si="11"/>
        <v>0</v>
      </c>
      <c r="L27" s="117">
        <f t="shared" si="12"/>
        <v>0</v>
      </c>
    </row>
    <row r="28" spans="1:12" s="6" customFormat="1" ht="13" x14ac:dyDescent="0.3">
      <c r="A28" s="21"/>
      <c r="B28" s="22"/>
      <c r="C28" s="162" t="str">
        <f t="shared" si="0"/>
        <v>FC</v>
      </c>
      <c r="D28" s="123"/>
      <c r="E28" s="12"/>
      <c r="F28" s="50">
        <f t="shared" si="9"/>
        <v>0</v>
      </c>
      <c r="G28" s="163">
        <f t="shared" si="2"/>
        <v>0.12345</v>
      </c>
      <c r="H28" s="90">
        <f t="shared" si="10"/>
        <v>0</v>
      </c>
      <c r="I28" s="128"/>
      <c r="J28" s="12"/>
      <c r="K28" s="90">
        <f t="shared" si="11"/>
        <v>0</v>
      </c>
      <c r="L28" s="117">
        <f t="shared" si="12"/>
        <v>0</v>
      </c>
    </row>
    <row r="29" spans="1:12" s="6" customFormat="1" ht="13" x14ac:dyDescent="0.3">
      <c r="A29" s="21"/>
      <c r="B29" s="22"/>
      <c r="C29" s="162" t="str">
        <f t="shared" si="0"/>
        <v>FC</v>
      </c>
      <c r="D29" s="123"/>
      <c r="E29" s="12"/>
      <c r="F29" s="50">
        <f t="shared" si="9"/>
        <v>0</v>
      </c>
      <c r="G29" s="163">
        <f t="shared" si="2"/>
        <v>0.12345</v>
      </c>
      <c r="H29" s="90">
        <f t="shared" si="10"/>
        <v>0</v>
      </c>
      <c r="I29" s="128"/>
      <c r="J29" s="12"/>
      <c r="K29" s="90">
        <f t="shared" si="11"/>
        <v>0</v>
      </c>
      <c r="L29" s="117">
        <f t="shared" si="12"/>
        <v>0</v>
      </c>
    </row>
    <row r="30" spans="1:12" s="6" customFormat="1" ht="13" x14ac:dyDescent="0.3">
      <c r="A30" s="21"/>
      <c r="B30" s="22"/>
      <c r="C30" s="162" t="str">
        <f t="shared" si="0"/>
        <v>FC</v>
      </c>
      <c r="D30" s="123"/>
      <c r="E30" s="12"/>
      <c r="F30" s="50">
        <f t="shared" si="9"/>
        <v>0</v>
      </c>
      <c r="G30" s="163">
        <f t="shared" si="2"/>
        <v>0.12345</v>
      </c>
      <c r="H30" s="90">
        <f t="shared" si="10"/>
        <v>0</v>
      </c>
      <c r="I30" s="128"/>
      <c r="J30" s="12"/>
      <c r="K30" s="90">
        <f t="shared" si="11"/>
        <v>0</v>
      </c>
      <c r="L30" s="117">
        <f t="shared" si="12"/>
        <v>0</v>
      </c>
    </row>
    <row r="31" spans="1:12" s="6" customFormat="1" ht="13" x14ac:dyDescent="0.3">
      <c r="A31" s="54" t="s">
        <v>239</v>
      </c>
      <c r="B31" s="46"/>
      <c r="C31" s="162"/>
      <c r="D31" s="75"/>
      <c r="E31" s="50"/>
      <c r="F31" s="50"/>
      <c r="G31" s="163"/>
      <c r="H31" s="90"/>
      <c r="I31" s="127"/>
      <c r="J31" s="50"/>
      <c r="K31" s="90"/>
      <c r="L31" s="117"/>
    </row>
    <row r="32" spans="1:12" s="6" customFormat="1" ht="13" x14ac:dyDescent="0.3">
      <c r="A32" s="21"/>
      <c r="B32" s="22"/>
      <c r="C32" s="162" t="str">
        <f t="shared" si="0"/>
        <v>FC</v>
      </c>
      <c r="D32" s="123"/>
      <c r="E32" s="12"/>
      <c r="F32" s="50">
        <f t="shared" ref="F32" si="13">D32*E32</f>
        <v>0</v>
      </c>
      <c r="G32" s="163">
        <f t="shared" si="2"/>
        <v>0.12345</v>
      </c>
      <c r="H32" s="90">
        <f t="shared" ref="H32" si="14">IF(G32&lt;&gt;0,F32/G32,0)</f>
        <v>0</v>
      </c>
      <c r="I32" s="128"/>
      <c r="J32" s="12"/>
      <c r="K32" s="90">
        <f t="shared" ref="K32" si="15">I32*J32</f>
        <v>0</v>
      </c>
      <c r="L32" s="117">
        <f t="shared" ref="L32" si="16">IF(OR(J32&gt;0,H32&gt;0),H32+K32,0)</f>
        <v>0</v>
      </c>
    </row>
    <row r="33" spans="1:12" s="6" customFormat="1" ht="13" x14ac:dyDescent="0.3">
      <c r="A33" s="21"/>
      <c r="B33" s="22"/>
      <c r="C33" s="162" t="str">
        <f t="shared" ref="C33:C36" si="17">$B$7</f>
        <v>FC</v>
      </c>
      <c r="D33" s="123"/>
      <c r="E33" s="12"/>
      <c r="F33" s="50">
        <f t="shared" si="1"/>
        <v>0</v>
      </c>
      <c r="G33" s="163">
        <f t="shared" ref="G33:G36" si="18">$B$8</f>
        <v>0.12345</v>
      </c>
      <c r="H33" s="90">
        <f t="shared" si="3"/>
        <v>0</v>
      </c>
      <c r="I33" s="128"/>
      <c r="J33" s="12"/>
      <c r="K33" s="90">
        <f t="shared" si="4"/>
        <v>0</v>
      </c>
      <c r="L33" s="117">
        <f t="shared" ref="L33:L35" si="19">IF(OR(J33&gt;0,H33&gt;0),H33+K33,0)</f>
        <v>0</v>
      </c>
    </row>
    <row r="34" spans="1:12" s="6" customFormat="1" ht="13" x14ac:dyDescent="0.3">
      <c r="A34" s="21"/>
      <c r="B34" s="22"/>
      <c r="C34" s="162" t="str">
        <f t="shared" si="17"/>
        <v>FC</v>
      </c>
      <c r="D34" s="123"/>
      <c r="E34" s="12"/>
      <c r="F34" s="50">
        <f t="shared" si="1"/>
        <v>0</v>
      </c>
      <c r="G34" s="163">
        <f t="shared" si="18"/>
        <v>0.12345</v>
      </c>
      <c r="H34" s="90">
        <f t="shared" si="3"/>
        <v>0</v>
      </c>
      <c r="I34" s="128"/>
      <c r="J34" s="12"/>
      <c r="K34" s="90">
        <f t="shared" si="4"/>
        <v>0</v>
      </c>
      <c r="L34" s="117">
        <f t="shared" si="19"/>
        <v>0</v>
      </c>
    </row>
    <row r="35" spans="1:12" s="6" customFormat="1" ht="13" x14ac:dyDescent="0.3">
      <c r="A35" s="21"/>
      <c r="B35" s="22"/>
      <c r="C35" s="162" t="str">
        <f t="shared" si="17"/>
        <v>FC</v>
      </c>
      <c r="D35" s="123"/>
      <c r="E35" s="12"/>
      <c r="F35" s="50">
        <f t="shared" si="1"/>
        <v>0</v>
      </c>
      <c r="G35" s="163">
        <f t="shared" si="18"/>
        <v>0.12345</v>
      </c>
      <c r="H35" s="90">
        <f t="shared" si="3"/>
        <v>0</v>
      </c>
      <c r="I35" s="128"/>
      <c r="J35" s="12"/>
      <c r="K35" s="90">
        <f t="shared" si="4"/>
        <v>0</v>
      </c>
      <c r="L35" s="117">
        <f t="shared" si="19"/>
        <v>0</v>
      </c>
    </row>
    <row r="36" spans="1:12" s="6" customFormat="1" ht="13" x14ac:dyDescent="0.3">
      <c r="A36" s="21"/>
      <c r="B36" s="22"/>
      <c r="C36" s="162" t="str">
        <f t="shared" si="17"/>
        <v>FC</v>
      </c>
      <c r="D36" s="123"/>
      <c r="E36" s="12"/>
      <c r="F36" s="50">
        <f t="shared" ref="F36" si="20">D36*E36</f>
        <v>0</v>
      </c>
      <c r="G36" s="163">
        <f t="shared" si="18"/>
        <v>0.12345</v>
      </c>
      <c r="H36" s="90">
        <f t="shared" ref="H36" si="21">IF(G36&lt;&gt;0,F36/G36,0)</f>
        <v>0</v>
      </c>
      <c r="I36" s="128"/>
      <c r="J36" s="12"/>
      <c r="K36" s="90">
        <f t="shared" ref="K36" si="22">I36*J36</f>
        <v>0</v>
      </c>
      <c r="L36" s="117">
        <f t="shared" ref="L36" si="23">IF(OR(J36&gt;0,H36&gt;0),H36+K36,0)</f>
        <v>0</v>
      </c>
    </row>
    <row r="37" spans="1:12" s="6" customFormat="1" ht="13" x14ac:dyDescent="0.3">
      <c r="A37" s="21"/>
      <c r="B37" s="22"/>
      <c r="C37" s="162" t="str">
        <f t="shared" ref="C37:C47" si="24">$B$7</f>
        <v>FC</v>
      </c>
      <c r="D37" s="123"/>
      <c r="E37" s="12"/>
      <c r="F37" s="50">
        <f t="shared" si="1"/>
        <v>0</v>
      </c>
      <c r="G37" s="163">
        <f t="shared" ref="G37:G47" si="25">$B$8</f>
        <v>0.12345</v>
      </c>
      <c r="H37" s="90">
        <f t="shared" si="3"/>
        <v>0</v>
      </c>
      <c r="I37" s="128"/>
      <c r="J37" s="12"/>
      <c r="K37" s="90">
        <f t="shared" si="4"/>
        <v>0</v>
      </c>
      <c r="L37" s="117">
        <f t="shared" ref="L37:L41" si="26">IF(OR(J37&gt;0,H37&gt;0),H37+K37,0)</f>
        <v>0</v>
      </c>
    </row>
    <row r="38" spans="1:12" s="6" customFormat="1" ht="13" x14ac:dyDescent="0.3">
      <c r="A38" s="54" t="s">
        <v>240</v>
      </c>
      <c r="B38" s="46"/>
      <c r="C38" s="162"/>
      <c r="D38" s="75"/>
      <c r="E38" s="50"/>
      <c r="F38" s="50"/>
      <c r="G38" s="163"/>
      <c r="H38" s="90"/>
      <c r="I38" s="127"/>
      <c r="J38" s="50"/>
      <c r="K38" s="90"/>
      <c r="L38" s="117"/>
    </row>
    <row r="39" spans="1:12" s="6" customFormat="1" ht="13" x14ac:dyDescent="0.3">
      <c r="A39" s="21"/>
      <c r="B39" s="22"/>
      <c r="C39" s="162" t="str">
        <f t="shared" si="24"/>
        <v>FC</v>
      </c>
      <c r="D39" s="123"/>
      <c r="E39" s="12"/>
      <c r="F39" s="50">
        <f t="shared" si="1"/>
        <v>0</v>
      </c>
      <c r="G39" s="163">
        <f t="shared" si="25"/>
        <v>0.12345</v>
      </c>
      <c r="H39" s="90">
        <f t="shared" si="3"/>
        <v>0</v>
      </c>
      <c r="I39" s="128"/>
      <c r="J39" s="12"/>
      <c r="K39" s="90">
        <f t="shared" si="4"/>
        <v>0</v>
      </c>
      <c r="L39" s="117">
        <f t="shared" si="26"/>
        <v>0</v>
      </c>
    </row>
    <row r="40" spans="1:12" s="6" customFormat="1" ht="13" x14ac:dyDescent="0.3">
      <c r="A40" s="21"/>
      <c r="B40" s="22"/>
      <c r="C40" s="162" t="str">
        <f t="shared" si="24"/>
        <v>FC</v>
      </c>
      <c r="D40" s="123"/>
      <c r="E40" s="12"/>
      <c r="F40" s="50">
        <f t="shared" si="1"/>
        <v>0</v>
      </c>
      <c r="G40" s="163">
        <f t="shared" si="25"/>
        <v>0.12345</v>
      </c>
      <c r="H40" s="90">
        <f t="shared" si="3"/>
        <v>0</v>
      </c>
      <c r="I40" s="128"/>
      <c r="J40" s="12"/>
      <c r="K40" s="90">
        <f t="shared" si="4"/>
        <v>0</v>
      </c>
      <c r="L40" s="117">
        <f t="shared" si="26"/>
        <v>0</v>
      </c>
    </row>
    <row r="41" spans="1:12" s="6" customFormat="1" ht="13" x14ac:dyDescent="0.3">
      <c r="A41" s="21"/>
      <c r="B41" s="22"/>
      <c r="C41" s="162" t="str">
        <f t="shared" si="24"/>
        <v>FC</v>
      </c>
      <c r="D41" s="123"/>
      <c r="E41" s="12"/>
      <c r="F41" s="50">
        <f t="shared" si="1"/>
        <v>0</v>
      </c>
      <c r="G41" s="163">
        <f t="shared" si="25"/>
        <v>0.12345</v>
      </c>
      <c r="H41" s="90">
        <f t="shared" si="3"/>
        <v>0</v>
      </c>
      <c r="I41" s="128"/>
      <c r="J41" s="12"/>
      <c r="K41" s="90">
        <f t="shared" si="4"/>
        <v>0</v>
      </c>
      <c r="L41" s="117">
        <f t="shared" si="26"/>
        <v>0</v>
      </c>
    </row>
    <row r="42" spans="1:12" s="6" customFormat="1" ht="13" x14ac:dyDescent="0.3">
      <c r="A42" s="21"/>
      <c r="B42" s="22"/>
      <c r="C42" s="162" t="str">
        <f t="shared" si="24"/>
        <v>FC</v>
      </c>
      <c r="D42" s="123"/>
      <c r="E42" s="12"/>
      <c r="F42" s="50">
        <f t="shared" ref="F42" si="27">D42*E42</f>
        <v>0</v>
      </c>
      <c r="G42" s="163">
        <f t="shared" si="25"/>
        <v>0.12345</v>
      </c>
      <c r="H42" s="90">
        <f t="shared" ref="H42" si="28">IF(G42&lt;&gt;0,F42/G42,0)</f>
        <v>0</v>
      </c>
      <c r="I42" s="128"/>
      <c r="J42" s="12"/>
      <c r="K42" s="90">
        <f t="shared" ref="K42" si="29">I42*J42</f>
        <v>0</v>
      </c>
      <c r="L42" s="117">
        <f t="shared" ref="L42" si="30">IF(OR(J42&gt;0,H42&gt;0),H42+K42,0)</f>
        <v>0</v>
      </c>
    </row>
    <row r="43" spans="1:12" s="6" customFormat="1" ht="13" x14ac:dyDescent="0.3">
      <c r="A43" s="21"/>
      <c r="B43" s="22"/>
      <c r="C43" s="162" t="str">
        <f t="shared" si="24"/>
        <v>FC</v>
      </c>
      <c r="D43" s="123"/>
      <c r="E43" s="12"/>
      <c r="F43" s="50">
        <f>D43*E43</f>
        <v>0</v>
      </c>
      <c r="G43" s="163">
        <f t="shared" si="25"/>
        <v>0.12345</v>
      </c>
      <c r="H43" s="90">
        <f>IF(G43&lt;&gt;0,F43/G43,0)</f>
        <v>0</v>
      </c>
      <c r="I43" s="128"/>
      <c r="J43" s="12"/>
      <c r="K43" s="90">
        <f>I43*J43</f>
        <v>0</v>
      </c>
      <c r="L43" s="117">
        <f>IF(OR(J43&gt;0,H43&gt;0),H43+K43,0)</f>
        <v>0</v>
      </c>
    </row>
    <row r="44" spans="1:12" s="6" customFormat="1" ht="13" x14ac:dyDescent="0.3">
      <c r="A44" s="21"/>
      <c r="B44" s="22"/>
      <c r="C44" s="162" t="str">
        <f t="shared" si="24"/>
        <v>FC</v>
      </c>
      <c r="D44" s="123"/>
      <c r="E44" s="12"/>
      <c r="F44" s="50">
        <f>D44*E44</f>
        <v>0</v>
      </c>
      <c r="G44" s="163">
        <f t="shared" si="25"/>
        <v>0.12345</v>
      </c>
      <c r="H44" s="90">
        <f>IF(G44&lt;&gt;0,F44/G44,0)</f>
        <v>0</v>
      </c>
      <c r="I44" s="128"/>
      <c r="J44" s="12"/>
      <c r="K44" s="90">
        <f>I44*J44</f>
        <v>0</v>
      </c>
      <c r="L44" s="117">
        <f>IF(OR(J44&gt;0,H44&gt;0),H44+K44,0)</f>
        <v>0</v>
      </c>
    </row>
    <row r="45" spans="1:12" s="6" customFormat="1" ht="13" x14ac:dyDescent="0.3">
      <c r="A45" s="21"/>
      <c r="B45" s="22"/>
      <c r="C45" s="162" t="str">
        <f t="shared" si="24"/>
        <v>FC</v>
      </c>
      <c r="D45" s="123"/>
      <c r="E45" s="12"/>
      <c r="F45" s="50">
        <f>D45*E45</f>
        <v>0</v>
      </c>
      <c r="G45" s="163">
        <f t="shared" si="25"/>
        <v>0.12345</v>
      </c>
      <c r="H45" s="90">
        <f>IF(G45&lt;&gt;0,F45/G45,0)</f>
        <v>0</v>
      </c>
      <c r="I45" s="128"/>
      <c r="J45" s="12"/>
      <c r="K45" s="90">
        <f>I45*J45</f>
        <v>0</v>
      </c>
      <c r="L45" s="117">
        <f>IF(OR(J45&gt;0,H45&gt;0),H45+K45,0)</f>
        <v>0</v>
      </c>
    </row>
    <row r="46" spans="1:12" s="6" customFormat="1" ht="13" x14ac:dyDescent="0.3">
      <c r="A46" s="21"/>
      <c r="B46" s="22"/>
      <c r="C46" s="162" t="str">
        <f t="shared" si="24"/>
        <v>FC</v>
      </c>
      <c r="D46" s="123"/>
      <c r="E46" s="12"/>
      <c r="F46" s="50">
        <f>D46*E46</f>
        <v>0</v>
      </c>
      <c r="G46" s="163">
        <f t="shared" si="25"/>
        <v>0.12345</v>
      </c>
      <c r="H46" s="90">
        <f>IF(G46&lt;&gt;0,F46/G46,0)</f>
        <v>0</v>
      </c>
      <c r="I46" s="128"/>
      <c r="J46" s="12"/>
      <c r="K46" s="90">
        <f>I46*J46</f>
        <v>0</v>
      </c>
      <c r="L46" s="117">
        <f>IF(OR(J46&gt;0,H46&gt;0),H46+K46,0)</f>
        <v>0</v>
      </c>
    </row>
    <row r="47" spans="1:12" s="6" customFormat="1" ht="13" x14ac:dyDescent="0.3">
      <c r="A47" s="21"/>
      <c r="B47" s="22"/>
      <c r="C47" s="162" t="str">
        <f t="shared" si="24"/>
        <v>FC</v>
      </c>
      <c r="D47" s="123"/>
      <c r="E47" s="12"/>
      <c r="F47" s="50">
        <f>D47*E47</f>
        <v>0</v>
      </c>
      <c r="G47" s="163">
        <f t="shared" si="25"/>
        <v>0.12345</v>
      </c>
      <c r="H47" s="90">
        <f>IF(G47&lt;&gt;0,F47/G47,0)</f>
        <v>0</v>
      </c>
      <c r="I47" s="128"/>
      <c r="J47" s="12"/>
      <c r="K47" s="90">
        <f>I47*J47</f>
        <v>0</v>
      </c>
      <c r="L47" s="117">
        <f>IF(OR(J47&gt;0,H47&gt;0),H47+K47,0)</f>
        <v>0</v>
      </c>
    </row>
    <row r="48" spans="1:12" s="6" customFormat="1" ht="13.5" thickBot="1" x14ac:dyDescent="0.35">
      <c r="A48" s="53"/>
      <c r="B48" s="70"/>
      <c r="C48" s="74"/>
      <c r="D48" s="75"/>
      <c r="E48" s="50"/>
      <c r="F48" s="50"/>
      <c r="G48" s="51"/>
      <c r="H48" s="90"/>
      <c r="I48" s="127"/>
      <c r="J48" s="50"/>
      <c r="K48" s="90"/>
      <c r="L48" s="117"/>
    </row>
    <row r="49" spans="1:12" s="6" customFormat="1" ht="13.5" thickBot="1" x14ac:dyDescent="0.35">
      <c r="A49" s="57"/>
      <c r="B49" s="58" t="str">
        <f>+"SUB-TOTAL:  "&amp;A15</f>
        <v>SUB-TOTAL:  G8</v>
      </c>
      <c r="C49" s="61"/>
      <c r="D49" s="138"/>
      <c r="E49" s="52"/>
      <c r="F49" s="52">
        <f>SUM(F15:F48)</f>
        <v>0</v>
      </c>
      <c r="G49" s="126">
        <f>$B$8</f>
        <v>0.12345</v>
      </c>
      <c r="H49" s="109">
        <f>SUM(H15:H48)</f>
        <v>0</v>
      </c>
      <c r="I49" s="129"/>
      <c r="J49" s="52"/>
      <c r="K49" s="109">
        <f>SUM(K15:K48)</f>
        <v>0</v>
      </c>
      <c r="L49" s="118">
        <f>SUM(L15:L48)</f>
        <v>0</v>
      </c>
    </row>
    <row r="50" spans="1:12" s="6" customFormat="1" ht="13" x14ac:dyDescent="0.3">
      <c r="A50" s="4"/>
      <c r="B50" s="4"/>
      <c r="C50" s="9"/>
      <c r="D50" s="139"/>
      <c r="E50" s="155"/>
      <c r="F50" s="155"/>
      <c r="G50" s="4"/>
      <c r="H50" s="110"/>
      <c r="I50" s="130"/>
      <c r="J50" s="155"/>
      <c r="K50" s="157"/>
      <c r="L50" s="157"/>
    </row>
    <row r="51" spans="1:12" ht="10.5" x14ac:dyDescent="0.25">
      <c r="D51" s="140"/>
      <c r="E51" s="154"/>
      <c r="F51" s="156"/>
      <c r="H51" s="111"/>
      <c r="I51" s="131"/>
      <c r="J51" s="154"/>
      <c r="K51" s="160"/>
      <c r="L51" s="160"/>
    </row>
    <row r="52" spans="1:12" ht="10.5" x14ac:dyDescent="0.25">
      <c r="D52" s="140"/>
      <c r="E52" s="154"/>
      <c r="F52" s="156"/>
      <c r="H52" s="111"/>
      <c r="I52" s="131"/>
      <c r="J52" s="154"/>
      <c r="K52" s="160"/>
      <c r="L52" s="160"/>
    </row>
    <row r="53" spans="1:12" ht="10.5" x14ac:dyDescent="0.25">
      <c r="D53" s="140"/>
      <c r="E53" s="154"/>
      <c r="F53" s="156"/>
      <c r="H53" s="111"/>
      <c r="I53" s="131"/>
      <c r="J53" s="154"/>
      <c r="K53" s="160"/>
      <c r="L53" s="160"/>
    </row>
    <row r="54" spans="1:12" ht="10.5" x14ac:dyDescent="0.25">
      <c r="D54" s="140"/>
      <c r="E54" s="154"/>
      <c r="F54" s="156"/>
      <c r="H54" s="111"/>
      <c r="I54" s="131"/>
      <c r="J54" s="154"/>
      <c r="K54" s="160"/>
      <c r="L54" s="160"/>
    </row>
    <row r="55" spans="1:12" ht="10.5" x14ac:dyDescent="0.25">
      <c r="D55" s="140"/>
      <c r="E55" s="154"/>
      <c r="F55" s="156"/>
      <c r="H55" s="111"/>
      <c r="I55" s="131"/>
      <c r="J55" s="154"/>
      <c r="K55" s="160"/>
      <c r="L55" s="160"/>
    </row>
    <row r="56" spans="1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1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1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1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1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1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1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1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1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x14ac:dyDescent="0.2">
      <c r="E99" s="85"/>
      <c r="F99" s="105"/>
    </row>
    <row r="100" spans="4:12" x14ac:dyDescent="0.2">
      <c r="E100" s="85"/>
      <c r="F100" s="105"/>
    </row>
    <row r="101" spans="4:12" x14ac:dyDescent="0.2">
      <c r="E101" s="85"/>
      <c r="F101" s="105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0" tint="-0.34998626667073579"/>
  </sheetPr>
  <dimension ref="A1:L105"/>
  <sheetViews>
    <sheetView showGridLines="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241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299" t="s">
        <v>91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300" t="s">
        <v>92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85"/>
      <c r="D11" s="360"/>
      <c r="E11" s="360"/>
      <c r="F11" s="360"/>
      <c r="G11" s="375"/>
      <c r="H11" s="386"/>
      <c r="I11" s="385"/>
      <c r="J11" s="360"/>
      <c r="K11" s="386"/>
      <c r="L11" s="302"/>
    </row>
    <row r="12" spans="1:12" s="6" customFormat="1" ht="13" x14ac:dyDescent="0.2">
      <c r="A12" s="352" t="s">
        <v>25</v>
      </c>
      <c r="B12" s="349" t="s">
        <v>2</v>
      </c>
      <c r="C12" s="384" t="s">
        <v>5</v>
      </c>
      <c r="D12" s="325" t="s">
        <v>1</v>
      </c>
      <c r="E12" s="352" t="s">
        <v>6</v>
      </c>
      <c r="F12" s="352" t="s">
        <v>7</v>
      </c>
      <c r="G12" s="367" t="str">
        <f>"ROE: 1R = "&amp;'Bidder Info'!$D$5</f>
        <v>ROE: 1R = 0.12345</v>
      </c>
      <c r="H12" s="387" t="s">
        <v>11</v>
      </c>
      <c r="I12" s="326" t="s">
        <v>1</v>
      </c>
      <c r="J12" s="352" t="s">
        <v>8</v>
      </c>
      <c r="K12" s="387" t="s">
        <v>9</v>
      </c>
      <c r="L12" s="365" t="s">
        <v>10</v>
      </c>
    </row>
    <row r="13" spans="1:12" s="6" customFormat="1" ht="13" x14ac:dyDescent="0.2">
      <c r="A13" s="353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54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66" t="str">
        <f>B5</f>
        <v>G9</v>
      </c>
      <c r="B15" s="46" t="str">
        <f>B6</f>
        <v>Support Maintenance Contract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25.5" x14ac:dyDescent="0.3">
      <c r="A16" s="66"/>
      <c r="B16" s="73" t="s">
        <v>99</v>
      </c>
      <c r="C16" s="65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13" x14ac:dyDescent="0.3">
      <c r="A17" s="66"/>
      <c r="B17" s="73"/>
      <c r="C17" s="65" t="str">
        <f t="shared" ref="C17:C39" si="0">$B$7</f>
        <v>FC</v>
      </c>
      <c r="D17" s="75"/>
      <c r="E17" s="50"/>
      <c r="F17" s="50">
        <f t="shared" ref="F17:F39" si="1">D17*E17</f>
        <v>0</v>
      </c>
      <c r="G17" s="51">
        <f t="shared" ref="G17:G41" si="2">$B$8</f>
        <v>0.12345</v>
      </c>
      <c r="H17" s="90">
        <f t="shared" ref="H17:H39" si="3">IF(G17&lt;&gt;0,F17/G17,0)</f>
        <v>0</v>
      </c>
      <c r="I17" s="127"/>
      <c r="J17" s="50"/>
      <c r="K17" s="90">
        <f t="shared" ref="K17:K39" si="4">I17*J17</f>
        <v>0</v>
      </c>
      <c r="L17" s="117">
        <f t="shared" ref="L17:L39" si="5">IF(OR(J17&gt;0,H17&gt;0),H17+K17,0)</f>
        <v>0</v>
      </c>
    </row>
    <row r="18" spans="1:12" s="6" customFormat="1" ht="13" x14ac:dyDescent="0.3">
      <c r="A18" s="66"/>
      <c r="B18" s="166" t="s">
        <v>168</v>
      </c>
      <c r="C18" s="162" t="str">
        <f t="shared" si="0"/>
        <v>FC</v>
      </c>
      <c r="D18" s="123"/>
      <c r="E18" s="12"/>
      <c r="F18" s="50">
        <f t="shared" si="1"/>
        <v>0</v>
      </c>
      <c r="G18" s="163">
        <f t="shared" si="2"/>
        <v>0.12345</v>
      </c>
      <c r="H18" s="90">
        <f t="shared" si="3"/>
        <v>0</v>
      </c>
      <c r="I18" s="128"/>
      <c r="J18" s="12"/>
      <c r="K18" s="90">
        <f t="shared" si="4"/>
        <v>0</v>
      </c>
      <c r="L18" s="117">
        <f t="shared" si="5"/>
        <v>0</v>
      </c>
    </row>
    <row r="19" spans="1:12" s="6" customFormat="1" ht="13" x14ac:dyDescent="0.3">
      <c r="A19" s="66"/>
      <c r="B19" s="166" t="s">
        <v>169</v>
      </c>
      <c r="C19" s="162" t="str">
        <f t="shared" si="0"/>
        <v>FC</v>
      </c>
      <c r="D19" s="123"/>
      <c r="E19" s="12"/>
      <c r="F19" s="50">
        <f t="shared" si="1"/>
        <v>0</v>
      </c>
      <c r="G19" s="163">
        <f t="shared" si="2"/>
        <v>0.12345</v>
      </c>
      <c r="H19" s="90">
        <f t="shared" si="3"/>
        <v>0</v>
      </c>
      <c r="I19" s="128"/>
      <c r="J19" s="12"/>
      <c r="K19" s="90">
        <f t="shared" si="4"/>
        <v>0</v>
      </c>
      <c r="L19" s="117">
        <f t="shared" si="5"/>
        <v>0</v>
      </c>
    </row>
    <row r="20" spans="1:12" s="6" customFormat="1" ht="13" x14ac:dyDescent="0.3">
      <c r="A20" s="66"/>
      <c r="B20" s="166" t="s">
        <v>170</v>
      </c>
      <c r="C20" s="162" t="str">
        <f t="shared" si="0"/>
        <v>FC</v>
      </c>
      <c r="D20" s="123"/>
      <c r="E20" s="12"/>
      <c r="F20" s="50">
        <f t="shared" si="1"/>
        <v>0</v>
      </c>
      <c r="G20" s="163">
        <f t="shared" si="2"/>
        <v>0.12345</v>
      </c>
      <c r="H20" s="90">
        <f t="shared" si="3"/>
        <v>0</v>
      </c>
      <c r="I20" s="128"/>
      <c r="J20" s="12"/>
      <c r="K20" s="90">
        <f t="shared" si="4"/>
        <v>0</v>
      </c>
      <c r="L20" s="117">
        <f t="shared" si="5"/>
        <v>0</v>
      </c>
    </row>
    <row r="21" spans="1:12" s="6" customFormat="1" ht="13" x14ac:dyDescent="0.3">
      <c r="A21" s="66"/>
      <c r="B21" s="166" t="s">
        <v>171</v>
      </c>
      <c r="C21" s="162" t="str">
        <f t="shared" si="0"/>
        <v>FC</v>
      </c>
      <c r="D21" s="123"/>
      <c r="E21" s="12"/>
      <c r="F21" s="50">
        <f t="shared" si="1"/>
        <v>0</v>
      </c>
      <c r="G21" s="163">
        <f t="shared" si="2"/>
        <v>0.12345</v>
      </c>
      <c r="H21" s="90">
        <f t="shared" si="3"/>
        <v>0</v>
      </c>
      <c r="I21" s="128"/>
      <c r="J21" s="12"/>
      <c r="K21" s="90">
        <f t="shared" si="4"/>
        <v>0</v>
      </c>
      <c r="L21" s="117">
        <f t="shared" si="5"/>
        <v>0</v>
      </c>
    </row>
    <row r="22" spans="1:12" s="6" customFormat="1" ht="13" x14ac:dyDescent="0.3">
      <c r="A22" s="66"/>
      <c r="B22" s="166" t="s">
        <v>172</v>
      </c>
      <c r="C22" s="162" t="str">
        <f t="shared" si="0"/>
        <v>FC</v>
      </c>
      <c r="D22" s="123"/>
      <c r="E22" s="12"/>
      <c r="F22" s="50">
        <f t="shared" si="1"/>
        <v>0</v>
      </c>
      <c r="G22" s="163">
        <f t="shared" si="2"/>
        <v>0.12345</v>
      </c>
      <c r="H22" s="90">
        <f t="shared" si="3"/>
        <v>0</v>
      </c>
      <c r="I22" s="128"/>
      <c r="J22" s="12"/>
      <c r="K22" s="90">
        <f t="shared" si="4"/>
        <v>0</v>
      </c>
      <c r="L22" s="117">
        <f t="shared" si="5"/>
        <v>0</v>
      </c>
    </row>
    <row r="23" spans="1:12" s="6" customFormat="1" ht="13" x14ac:dyDescent="0.3">
      <c r="A23" s="66"/>
      <c r="B23" s="166" t="s">
        <v>173</v>
      </c>
      <c r="C23" s="162" t="str">
        <f t="shared" si="0"/>
        <v>FC</v>
      </c>
      <c r="D23" s="123"/>
      <c r="E23" s="12"/>
      <c r="F23" s="50">
        <f t="shared" si="1"/>
        <v>0</v>
      </c>
      <c r="G23" s="163">
        <f t="shared" si="2"/>
        <v>0.12345</v>
      </c>
      <c r="H23" s="90">
        <f t="shared" si="3"/>
        <v>0</v>
      </c>
      <c r="I23" s="128"/>
      <c r="J23" s="12"/>
      <c r="K23" s="90">
        <f t="shared" si="4"/>
        <v>0</v>
      </c>
      <c r="L23" s="117">
        <f t="shared" si="5"/>
        <v>0</v>
      </c>
    </row>
    <row r="24" spans="1:12" s="6" customFormat="1" ht="13" x14ac:dyDescent="0.3">
      <c r="A24" s="66"/>
      <c r="B24" s="166" t="s">
        <v>174</v>
      </c>
      <c r="C24" s="162" t="str">
        <f t="shared" si="0"/>
        <v>FC</v>
      </c>
      <c r="D24" s="123"/>
      <c r="E24" s="12"/>
      <c r="F24" s="50">
        <f t="shared" si="1"/>
        <v>0</v>
      </c>
      <c r="G24" s="163">
        <f t="shared" si="2"/>
        <v>0.12345</v>
      </c>
      <c r="H24" s="90">
        <f t="shared" si="3"/>
        <v>0</v>
      </c>
      <c r="I24" s="128"/>
      <c r="J24" s="12"/>
      <c r="K24" s="90">
        <f t="shared" si="4"/>
        <v>0</v>
      </c>
      <c r="L24" s="117">
        <f t="shared" si="5"/>
        <v>0</v>
      </c>
    </row>
    <row r="25" spans="1:12" s="6" customFormat="1" ht="13" x14ac:dyDescent="0.3">
      <c r="A25" s="66"/>
      <c r="B25" s="166" t="s">
        <v>175</v>
      </c>
      <c r="C25" s="162" t="str">
        <f t="shared" si="0"/>
        <v>FC</v>
      </c>
      <c r="D25" s="123"/>
      <c r="E25" s="12"/>
      <c r="F25" s="50">
        <f t="shared" si="1"/>
        <v>0</v>
      </c>
      <c r="G25" s="163">
        <f t="shared" si="2"/>
        <v>0.12345</v>
      </c>
      <c r="H25" s="90">
        <f t="shared" si="3"/>
        <v>0</v>
      </c>
      <c r="I25" s="128"/>
      <c r="J25" s="12"/>
      <c r="K25" s="90">
        <f t="shared" si="4"/>
        <v>0</v>
      </c>
      <c r="L25" s="117">
        <f t="shared" si="5"/>
        <v>0</v>
      </c>
    </row>
    <row r="26" spans="1:12" s="6" customFormat="1" ht="13" x14ac:dyDescent="0.3">
      <c r="A26" s="66"/>
      <c r="B26" s="166" t="s">
        <v>176</v>
      </c>
      <c r="C26" s="162" t="str">
        <f t="shared" si="0"/>
        <v>FC</v>
      </c>
      <c r="D26" s="123"/>
      <c r="E26" s="12"/>
      <c r="F26" s="50">
        <f t="shared" si="1"/>
        <v>0</v>
      </c>
      <c r="G26" s="163">
        <f t="shared" si="2"/>
        <v>0.12345</v>
      </c>
      <c r="H26" s="90">
        <f t="shared" si="3"/>
        <v>0</v>
      </c>
      <c r="I26" s="128"/>
      <c r="J26" s="12"/>
      <c r="K26" s="90">
        <f t="shared" si="4"/>
        <v>0</v>
      </c>
      <c r="L26" s="117">
        <f t="shared" si="5"/>
        <v>0</v>
      </c>
    </row>
    <row r="27" spans="1:12" s="6" customFormat="1" ht="13" x14ac:dyDescent="0.3">
      <c r="A27" s="66"/>
      <c r="B27" s="166" t="s">
        <v>177</v>
      </c>
      <c r="C27" s="162" t="str">
        <f t="shared" si="0"/>
        <v>FC</v>
      </c>
      <c r="D27" s="123"/>
      <c r="E27" s="12"/>
      <c r="F27" s="50">
        <f t="shared" si="1"/>
        <v>0</v>
      </c>
      <c r="G27" s="163">
        <f t="shared" si="2"/>
        <v>0.12345</v>
      </c>
      <c r="H27" s="90">
        <f t="shared" si="3"/>
        <v>0</v>
      </c>
      <c r="I27" s="128"/>
      <c r="J27" s="12"/>
      <c r="K27" s="90">
        <f t="shared" si="4"/>
        <v>0</v>
      </c>
      <c r="L27" s="117">
        <f t="shared" si="5"/>
        <v>0</v>
      </c>
    </row>
    <row r="28" spans="1:12" s="6" customFormat="1" ht="13" x14ac:dyDescent="0.3">
      <c r="A28" s="66"/>
      <c r="B28" s="166" t="s">
        <v>178</v>
      </c>
      <c r="C28" s="162" t="str">
        <f t="shared" si="0"/>
        <v>FC</v>
      </c>
      <c r="D28" s="123"/>
      <c r="E28" s="12"/>
      <c r="F28" s="50">
        <f t="shared" si="1"/>
        <v>0</v>
      </c>
      <c r="G28" s="163">
        <f t="shared" si="2"/>
        <v>0.12345</v>
      </c>
      <c r="H28" s="90">
        <f t="shared" si="3"/>
        <v>0</v>
      </c>
      <c r="I28" s="128"/>
      <c r="J28" s="12"/>
      <c r="K28" s="90">
        <f t="shared" si="4"/>
        <v>0</v>
      </c>
      <c r="L28" s="117">
        <f t="shared" si="5"/>
        <v>0</v>
      </c>
    </row>
    <row r="29" spans="1:12" s="6" customFormat="1" ht="13" x14ac:dyDescent="0.3">
      <c r="A29" s="66"/>
      <c r="B29" s="166" t="s">
        <v>179</v>
      </c>
      <c r="C29" s="162" t="str">
        <f t="shared" si="0"/>
        <v>FC</v>
      </c>
      <c r="D29" s="123"/>
      <c r="E29" s="12"/>
      <c r="F29" s="50">
        <f t="shared" si="1"/>
        <v>0</v>
      </c>
      <c r="G29" s="163">
        <f t="shared" si="2"/>
        <v>0.12345</v>
      </c>
      <c r="H29" s="90">
        <f t="shared" si="3"/>
        <v>0</v>
      </c>
      <c r="I29" s="128"/>
      <c r="J29" s="12"/>
      <c r="K29" s="90">
        <f t="shared" si="4"/>
        <v>0</v>
      </c>
      <c r="L29" s="117">
        <f t="shared" si="5"/>
        <v>0</v>
      </c>
    </row>
    <row r="30" spans="1:12" s="6" customFormat="1" ht="13" x14ac:dyDescent="0.3">
      <c r="A30" s="66"/>
      <c r="B30" s="166" t="s">
        <v>180</v>
      </c>
      <c r="C30" s="162" t="str">
        <f t="shared" si="0"/>
        <v>FC</v>
      </c>
      <c r="D30" s="123"/>
      <c r="E30" s="12"/>
      <c r="F30" s="50">
        <f t="shared" si="1"/>
        <v>0</v>
      </c>
      <c r="G30" s="163">
        <f t="shared" si="2"/>
        <v>0.12345</v>
      </c>
      <c r="H30" s="90">
        <f t="shared" si="3"/>
        <v>0</v>
      </c>
      <c r="I30" s="128"/>
      <c r="J30" s="12"/>
      <c r="K30" s="90">
        <f t="shared" si="4"/>
        <v>0</v>
      </c>
      <c r="L30" s="117">
        <f t="shared" si="5"/>
        <v>0</v>
      </c>
    </row>
    <row r="31" spans="1:12" s="6" customFormat="1" ht="13" x14ac:dyDescent="0.3">
      <c r="A31" s="66"/>
      <c r="B31" s="166" t="s">
        <v>181</v>
      </c>
      <c r="C31" s="162" t="str">
        <f t="shared" si="0"/>
        <v>FC</v>
      </c>
      <c r="D31" s="123"/>
      <c r="E31" s="12"/>
      <c r="F31" s="50">
        <f t="shared" si="1"/>
        <v>0</v>
      </c>
      <c r="G31" s="163">
        <f t="shared" si="2"/>
        <v>0.12345</v>
      </c>
      <c r="H31" s="90">
        <f t="shared" si="3"/>
        <v>0</v>
      </c>
      <c r="I31" s="128"/>
      <c r="J31" s="12"/>
      <c r="K31" s="90">
        <f t="shared" si="4"/>
        <v>0</v>
      </c>
      <c r="L31" s="117">
        <f t="shared" si="5"/>
        <v>0</v>
      </c>
    </row>
    <row r="32" spans="1:12" s="6" customFormat="1" ht="13" x14ac:dyDescent="0.3">
      <c r="A32" s="66"/>
      <c r="B32" s="166" t="s">
        <v>182</v>
      </c>
      <c r="C32" s="162" t="str">
        <f t="shared" si="0"/>
        <v>FC</v>
      </c>
      <c r="D32" s="123"/>
      <c r="E32" s="12"/>
      <c r="F32" s="50">
        <f t="shared" si="1"/>
        <v>0</v>
      </c>
      <c r="G32" s="163">
        <f t="shared" si="2"/>
        <v>0.12345</v>
      </c>
      <c r="H32" s="90">
        <f t="shared" si="3"/>
        <v>0</v>
      </c>
      <c r="I32" s="128"/>
      <c r="J32" s="12"/>
      <c r="K32" s="90">
        <f t="shared" si="4"/>
        <v>0</v>
      </c>
      <c r="L32" s="117">
        <f t="shared" si="5"/>
        <v>0</v>
      </c>
    </row>
    <row r="33" spans="1:12" s="6" customFormat="1" ht="13" x14ac:dyDescent="0.3">
      <c r="A33" s="19"/>
      <c r="B33" s="17"/>
      <c r="C33" s="162" t="str">
        <f t="shared" si="0"/>
        <v>FC</v>
      </c>
      <c r="D33" s="123"/>
      <c r="E33" s="12"/>
      <c r="F33" s="50">
        <f t="shared" si="1"/>
        <v>0</v>
      </c>
      <c r="G33" s="163">
        <f t="shared" si="2"/>
        <v>0.12345</v>
      </c>
      <c r="H33" s="90">
        <f t="shared" si="3"/>
        <v>0</v>
      </c>
      <c r="I33" s="128"/>
      <c r="J33" s="12"/>
      <c r="K33" s="90">
        <f t="shared" si="4"/>
        <v>0</v>
      </c>
      <c r="L33" s="117">
        <f t="shared" si="5"/>
        <v>0</v>
      </c>
    </row>
    <row r="34" spans="1:12" s="6" customFormat="1" ht="13" x14ac:dyDescent="0.3">
      <c r="A34" s="19"/>
      <c r="B34" s="18"/>
      <c r="C34" s="162" t="str">
        <f t="shared" si="0"/>
        <v>FC</v>
      </c>
      <c r="D34" s="123"/>
      <c r="E34" s="12"/>
      <c r="F34" s="50">
        <f t="shared" si="1"/>
        <v>0</v>
      </c>
      <c r="G34" s="163">
        <f t="shared" si="2"/>
        <v>0.12345</v>
      </c>
      <c r="H34" s="90">
        <f t="shared" si="3"/>
        <v>0</v>
      </c>
      <c r="I34" s="128"/>
      <c r="J34" s="12"/>
      <c r="K34" s="90">
        <f t="shared" si="4"/>
        <v>0</v>
      </c>
      <c r="L34" s="117">
        <f t="shared" si="5"/>
        <v>0</v>
      </c>
    </row>
    <row r="35" spans="1:12" s="6" customFormat="1" ht="13" x14ac:dyDescent="0.3">
      <c r="A35" s="19"/>
      <c r="B35" s="17"/>
      <c r="C35" s="162" t="str">
        <f t="shared" si="0"/>
        <v>FC</v>
      </c>
      <c r="D35" s="123"/>
      <c r="E35" s="12"/>
      <c r="F35" s="50">
        <f t="shared" si="1"/>
        <v>0</v>
      </c>
      <c r="G35" s="163">
        <f t="shared" si="2"/>
        <v>0.12345</v>
      </c>
      <c r="H35" s="90">
        <f t="shared" si="3"/>
        <v>0</v>
      </c>
      <c r="I35" s="128"/>
      <c r="J35" s="12"/>
      <c r="K35" s="90">
        <f t="shared" si="4"/>
        <v>0</v>
      </c>
      <c r="L35" s="117">
        <f t="shared" si="5"/>
        <v>0</v>
      </c>
    </row>
    <row r="36" spans="1:12" s="6" customFormat="1" ht="13" x14ac:dyDescent="0.3">
      <c r="A36" s="19"/>
      <c r="B36" s="17"/>
      <c r="C36" s="162" t="str">
        <f t="shared" si="0"/>
        <v>FC</v>
      </c>
      <c r="D36" s="123"/>
      <c r="E36" s="12"/>
      <c r="F36" s="50">
        <f t="shared" si="1"/>
        <v>0</v>
      </c>
      <c r="G36" s="163">
        <f t="shared" si="2"/>
        <v>0.12345</v>
      </c>
      <c r="H36" s="90">
        <f t="shared" si="3"/>
        <v>0</v>
      </c>
      <c r="I36" s="128"/>
      <c r="J36" s="12"/>
      <c r="K36" s="90">
        <f t="shared" si="4"/>
        <v>0</v>
      </c>
      <c r="L36" s="117">
        <f t="shared" si="5"/>
        <v>0</v>
      </c>
    </row>
    <row r="37" spans="1:12" s="6" customFormat="1" ht="13" x14ac:dyDescent="0.3">
      <c r="A37" s="19"/>
      <c r="B37" s="17"/>
      <c r="C37" s="162" t="str">
        <f t="shared" si="0"/>
        <v>FC</v>
      </c>
      <c r="D37" s="123"/>
      <c r="E37" s="12"/>
      <c r="F37" s="50">
        <f t="shared" si="1"/>
        <v>0</v>
      </c>
      <c r="G37" s="163">
        <f t="shared" si="2"/>
        <v>0.12345</v>
      </c>
      <c r="H37" s="90">
        <f t="shared" si="3"/>
        <v>0</v>
      </c>
      <c r="I37" s="128"/>
      <c r="J37" s="12"/>
      <c r="K37" s="90">
        <f t="shared" si="4"/>
        <v>0</v>
      </c>
      <c r="L37" s="117">
        <f t="shared" si="5"/>
        <v>0</v>
      </c>
    </row>
    <row r="38" spans="1:12" s="6" customFormat="1" ht="13" x14ac:dyDescent="0.3">
      <c r="A38" s="19"/>
      <c r="B38" s="17"/>
      <c r="C38" s="162" t="str">
        <f t="shared" si="0"/>
        <v>FC</v>
      </c>
      <c r="D38" s="123"/>
      <c r="E38" s="12"/>
      <c r="F38" s="50">
        <f t="shared" si="1"/>
        <v>0</v>
      </c>
      <c r="G38" s="163">
        <f t="shared" si="2"/>
        <v>0.12345</v>
      </c>
      <c r="H38" s="90">
        <f t="shared" si="3"/>
        <v>0</v>
      </c>
      <c r="I38" s="128"/>
      <c r="J38" s="12"/>
      <c r="K38" s="90">
        <f t="shared" si="4"/>
        <v>0</v>
      </c>
      <c r="L38" s="117">
        <f t="shared" si="5"/>
        <v>0</v>
      </c>
    </row>
    <row r="39" spans="1:12" s="6" customFormat="1" ht="13" x14ac:dyDescent="0.3">
      <c r="A39" s="19"/>
      <c r="B39" s="17"/>
      <c r="C39" s="162" t="str">
        <f t="shared" si="0"/>
        <v>FC</v>
      </c>
      <c r="D39" s="123"/>
      <c r="E39" s="12"/>
      <c r="F39" s="50">
        <f t="shared" si="1"/>
        <v>0</v>
      </c>
      <c r="G39" s="163">
        <f t="shared" si="2"/>
        <v>0.12345</v>
      </c>
      <c r="H39" s="90">
        <f t="shared" si="3"/>
        <v>0</v>
      </c>
      <c r="I39" s="128"/>
      <c r="J39" s="12"/>
      <c r="K39" s="90">
        <f t="shared" si="4"/>
        <v>0</v>
      </c>
      <c r="L39" s="117">
        <f t="shared" si="5"/>
        <v>0</v>
      </c>
    </row>
    <row r="40" spans="1:12" s="6" customFormat="1" ht="13" x14ac:dyDescent="0.3">
      <c r="A40" s="53"/>
      <c r="B40" s="70"/>
      <c r="C40" s="74"/>
      <c r="D40" s="75"/>
      <c r="E40" s="50"/>
      <c r="F40" s="50"/>
      <c r="G40" s="51"/>
      <c r="H40" s="90"/>
      <c r="I40" s="127"/>
      <c r="J40" s="50"/>
      <c r="K40" s="90"/>
      <c r="L40" s="117"/>
    </row>
    <row r="41" spans="1:12" s="6" customFormat="1" ht="13.5" thickBot="1" x14ac:dyDescent="0.35">
      <c r="A41" s="66"/>
      <c r="B41" s="69" t="str">
        <f>+"SUB-TOTAL:  "&amp;A15</f>
        <v>SUB-TOTAL:  G9</v>
      </c>
      <c r="C41" s="67"/>
      <c r="D41" s="145"/>
      <c r="E41" s="68"/>
      <c r="F41" s="68">
        <f>SUM(F15:F40)</f>
        <v>0</v>
      </c>
      <c r="G41" s="163">
        <f t="shared" si="2"/>
        <v>0.12345</v>
      </c>
      <c r="H41" s="114">
        <f>SUM(H15:H40)</f>
        <v>0</v>
      </c>
      <c r="I41" s="135"/>
      <c r="J41" s="68"/>
      <c r="K41" s="114">
        <f>SUM(K15:K40)</f>
        <v>0</v>
      </c>
      <c r="L41" s="119">
        <f>SUM(L15:L40)</f>
        <v>0</v>
      </c>
    </row>
    <row r="42" spans="1:12" s="6" customFormat="1" ht="13" x14ac:dyDescent="0.3">
      <c r="A42" s="4"/>
      <c r="B42" s="4"/>
      <c r="C42" s="9"/>
      <c r="D42" s="139"/>
      <c r="E42" s="155"/>
      <c r="F42" s="155"/>
      <c r="G42" s="4"/>
      <c r="H42" s="110"/>
      <c r="I42" s="130"/>
      <c r="J42" s="155"/>
      <c r="K42" s="157"/>
      <c r="L42" s="157"/>
    </row>
    <row r="43" spans="1:12" ht="10.5" x14ac:dyDescent="0.25">
      <c r="D43" s="140"/>
      <c r="E43" s="154"/>
      <c r="F43" s="156"/>
      <c r="H43" s="111"/>
      <c r="I43" s="131"/>
      <c r="J43" s="154"/>
      <c r="K43" s="160"/>
      <c r="L43" s="160"/>
    </row>
    <row r="44" spans="1:12" ht="10.5" x14ac:dyDescent="0.25">
      <c r="D44" s="140"/>
      <c r="E44" s="154"/>
      <c r="F44" s="156"/>
      <c r="H44" s="111"/>
      <c r="I44" s="131"/>
      <c r="J44" s="154"/>
      <c r="K44" s="160"/>
      <c r="L44" s="160"/>
    </row>
    <row r="45" spans="1:12" ht="10.5" x14ac:dyDescent="0.25">
      <c r="D45" s="140"/>
      <c r="E45" s="154"/>
      <c r="F45" s="156"/>
      <c r="H45" s="111"/>
      <c r="I45" s="131"/>
      <c r="J45" s="154"/>
      <c r="K45" s="160"/>
      <c r="L45" s="160"/>
    </row>
    <row r="46" spans="1:12" ht="10.5" x14ac:dyDescent="0.25">
      <c r="D46" s="140"/>
      <c r="E46" s="154"/>
      <c r="F46" s="156"/>
      <c r="H46" s="111"/>
      <c r="I46" s="131"/>
      <c r="J46" s="154"/>
      <c r="K46" s="160"/>
      <c r="L46" s="160"/>
    </row>
    <row r="47" spans="1:12" ht="10.5" x14ac:dyDescent="0.25">
      <c r="D47" s="140"/>
      <c r="E47" s="154"/>
      <c r="F47" s="156"/>
      <c r="H47" s="111"/>
      <c r="I47" s="131"/>
      <c r="J47" s="154"/>
      <c r="K47" s="160"/>
      <c r="L47" s="160"/>
    </row>
    <row r="48" spans="1:12" ht="10.5" x14ac:dyDescent="0.25">
      <c r="D48" s="140"/>
      <c r="E48" s="154"/>
      <c r="F48" s="156"/>
      <c r="H48" s="111"/>
      <c r="I48" s="131"/>
      <c r="J48" s="154"/>
      <c r="K48" s="160"/>
      <c r="L48" s="160"/>
    </row>
    <row r="49" spans="4:12" ht="10.5" x14ac:dyDescent="0.25">
      <c r="D49" s="140"/>
      <c r="E49" s="154"/>
      <c r="F49" s="156"/>
      <c r="H49" s="111"/>
      <c r="I49" s="131"/>
      <c r="J49" s="154"/>
      <c r="K49" s="160"/>
      <c r="L49" s="160"/>
    </row>
    <row r="50" spans="4:12" ht="10.5" x14ac:dyDescent="0.25">
      <c r="D50" s="140"/>
      <c r="E50" s="154"/>
      <c r="F50" s="156"/>
      <c r="H50" s="111"/>
      <c r="I50" s="131"/>
      <c r="J50" s="154"/>
      <c r="K50" s="160"/>
      <c r="L50" s="160"/>
    </row>
    <row r="51" spans="4:12" ht="10.5" x14ac:dyDescent="0.25">
      <c r="D51" s="140"/>
      <c r="E51" s="154"/>
      <c r="F51" s="156"/>
      <c r="H51" s="111"/>
      <c r="I51" s="131"/>
      <c r="J51" s="154"/>
      <c r="K51" s="160"/>
      <c r="L51" s="160"/>
    </row>
    <row r="52" spans="4:12" ht="10.5" x14ac:dyDescent="0.25">
      <c r="D52" s="140"/>
      <c r="E52" s="154"/>
      <c r="F52" s="156"/>
      <c r="H52" s="111"/>
      <c r="I52" s="131"/>
      <c r="J52" s="154"/>
      <c r="K52" s="160"/>
      <c r="L52" s="160"/>
    </row>
    <row r="53" spans="4:12" ht="10.5" x14ac:dyDescent="0.25">
      <c r="D53" s="140"/>
      <c r="E53" s="154"/>
      <c r="F53" s="156"/>
      <c r="H53" s="111"/>
      <c r="I53" s="131"/>
      <c r="J53" s="154"/>
      <c r="K53" s="160"/>
      <c r="L53" s="160"/>
    </row>
    <row r="54" spans="4:12" ht="10.5" x14ac:dyDescent="0.25">
      <c r="D54" s="140"/>
      <c r="E54" s="154"/>
      <c r="F54" s="156"/>
      <c r="H54" s="111"/>
      <c r="I54" s="131"/>
      <c r="J54" s="154"/>
      <c r="K54" s="160"/>
      <c r="L54" s="160"/>
    </row>
    <row r="55" spans="4:12" ht="10.5" x14ac:dyDescent="0.25">
      <c r="D55" s="140"/>
      <c r="E55" s="154"/>
      <c r="F55" s="156"/>
      <c r="H55" s="111"/>
      <c r="I55" s="131"/>
      <c r="J55" s="154"/>
      <c r="K55" s="160"/>
      <c r="L55" s="160"/>
    </row>
    <row r="56" spans="4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4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4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4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4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4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4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4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4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x14ac:dyDescent="0.2">
      <c r="E103" s="85"/>
      <c r="F103" s="105"/>
    </row>
    <row r="104" spans="4:12" x14ac:dyDescent="0.2">
      <c r="E104" s="85"/>
      <c r="F104" s="105"/>
    </row>
    <row r="105" spans="4:12" x14ac:dyDescent="0.2">
      <c r="E105" s="85"/>
      <c r="F105" s="105"/>
    </row>
  </sheetData>
  <mergeCells count="14">
    <mergeCell ref="I10:K11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A1:B1"/>
    <mergeCell ref="A2:B2"/>
    <mergeCell ref="C10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>
    <tabColor theme="7" tint="0.59999389629810485"/>
  </sheetPr>
  <dimension ref="A1:L11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1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272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191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191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191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191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191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191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191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191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191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32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32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32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/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32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32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32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32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32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193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32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32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32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32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7" t="s">
        <v>185</v>
      </c>
      <c r="C40" s="209"/>
      <c r="D40" s="210"/>
      <c r="E40" s="211"/>
      <c r="F40" s="211"/>
      <c r="G40" s="212"/>
      <c r="H40" s="194"/>
      <c r="I40" s="213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32">
        <f>D41</f>
        <v>0</v>
      </c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32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32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5"/>
      <c r="B45" s="287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32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191"/>
      <c r="H46" s="205"/>
      <c r="I46" s="193"/>
      <c r="J46" s="190"/>
      <c r="K46" s="194"/>
      <c r="L46" s="195"/>
    </row>
    <row r="47" spans="1:12" s="6" customFormat="1" ht="13" x14ac:dyDescent="0.3">
      <c r="A47" s="216" t="s">
        <v>60</v>
      </c>
      <c r="B47" s="217" t="s">
        <v>42</v>
      </c>
      <c r="C47" s="198"/>
      <c r="D47" s="189"/>
      <c r="E47" s="190"/>
      <c r="F47" s="190"/>
      <c r="G47" s="191"/>
      <c r="H47" s="205"/>
      <c r="I47" s="193"/>
      <c r="J47" s="190"/>
      <c r="K47" s="194"/>
      <c r="L47" s="195"/>
    </row>
    <row r="48" spans="1:12" s="6" customFormat="1" ht="13" x14ac:dyDescent="0.3">
      <c r="A48" s="214" t="s">
        <v>73</v>
      </c>
      <c r="B48" s="215" t="s">
        <v>212</v>
      </c>
      <c r="C48" s="198" t="str">
        <f t="shared" ref="C48:C54" si="38">$B$7</f>
        <v>FC</v>
      </c>
      <c r="D48" s="123">
        <v>0</v>
      </c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>
        <v>0</v>
      </c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214" t="s">
        <v>74</v>
      </c>
      <c r="B49" s="215" t="s">
        <v>52</v>
      </c>
      <c r="C49" s="198" t="str">
        <f t="shared" si="38"/>
        <v>FC</v>
      </c>
      <c r="D49" s="123">
        <v>0</v>
      </c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>
        <v>0</v>
      </c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214" t="s">
        <v>75</v>
      </c>
      <c r="B50" s="215" t="s">
        <v>51</v>
      </c>
      <c r="C50" s="198" t="str">
        <f t="shared" si="38"/>
        <v>FC</v>
      </c>
      <c r="D50" s="123">
        <v>0</v>
      </c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>
        <v>0</v>
      </c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214" t="s">
        <v>76</v>
      </c>
      <c r="B51" s="215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16" t="s">
        <v>61</v>
      </c>
      <c r="B55" s="217" t="s">
        <v>43</v>
      </c>
      <c r="C55" s="198"/>
      <c r="D55" s="189"/>
      <c r="E55" s="190"/>
      <c r="F55" s="190"/>
      <c r="G55" s="191"/>
      <c r="H55" s="205"/>
      <c r="I55" s="193"/>
      <c r="J55" s="190"/>
      <c r="K55" s="194"/>
      <c r="L55" s="195"/>
    </row>
    <row r="56" spans="1:12" s="6" customFormat="1" ht="13" x14ac:dyDescent="0.3">
      <c r="A56" s="214" t="s">
        <v>78</v>
      </c>
      <c r="B56" s="215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20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5"/>
      <c r="B57" s="28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32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32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32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3" x14ac:dyDescent="0.3">
      <c r="A60" s="295"/>
      <c r="B60" s="287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32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191"/>
      <c r="H61" s="205"/>
      <c r="I61" s="193"/>
      <c r="J61" s="190"/>
      <c r="K61" s="194"/>
      <c r="L61" s="195"/>
    </row>
    <row r="62" spans="1:12" s="6" customFormat="1" ht="13" x14ac:dyDescent="0.3">
      <c r="A62" s="196">
        <v>7.1</v>
      </c>
      <c r="B62" s="197" t="s">
        <v>163</v>
      </c>
      <c r="C62" s="198" t="str">
        <f t="shared" ref="C62:C67" si="61">$B$7</f>
        <v>FC</v>
      </c>
      <c r="D62" s="123">
        <v>0</v>
      </c>
      <c r="E62" s="12"/>
      <c r="F62" s="190">
        <f t="shared" ref="F62:F67" si="62">D62*E62</f>
        <v>0</v>
      </c>
      <c r="G62" s="201">
        <f t="shared" ref="G62:G67" si="63">$B$8</f>
        <v>0.12345</v>
      </c>
      <c r="H62" s="194">
        <f t="shared" ref="H62:H67" si="64">IF(G62&lt;&gt;0,F62/G62,0)</f>
        <v>0</v>
      </c>
      <c r="I62" s="128">
        <v>0</v>
      </c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196">
        <v>7.2</v>
      </c>
      <c r="B63" s="197" t="s">
        <v>186</v>
      </c>
      <c r="C63" s="198" t="str">
        <f t="shared" si="61"/>
        <v>FC</v>
      </c>
      <c r="D63" s="123">
        <v>0</v>
      </c>
      <c r="E63" s="12"/>
      <c r="F63" s="190">
        <f t="shared" si="62"/>
        <v>0</v>
      </c>
      <c r="G63" s="201">
        <f t="shared" si="63"/>
        <v>0.12345</v>
      </c>
      <c r="H63" s="194">
        <f t="shared" si="64"/>
        <v>0</v>
      </c>
      <c r="I63" s="128">
        <v>0</v>
      </c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3"/>
      <c r="B64" s="22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32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3"/>
      <c r="B65" s="22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32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3"/>
      <c r="B66" s="22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32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3"/>
      <c r="B67" s="22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32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186" t="s">
        <v>80</v>
      </c>
      <c r="B68" s="187" t="s">
        <v>133</v>
      </c>
      <c r="C68" s="198"/>
      <c r="D68" s="189"/>
      <c r="E68" s="190"/>
      <c r="F68" s="190"/>
      <c r="G68" s="191"/>
      <c r="H68" s="205"/>
      <c r="I68" s="193"/>
      <c r="J68" s="190"/>
      <c r="K68" s="194"/>
      <c r="L68" s="195"/>
    </row>
    <row r="69" spans="1:12" s="6" customFormat="1" ht="13" x14ac:dyDescent="0.3">
      <c r="A69" s="196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32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32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32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32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218"/>
      <c r="B73" s="219"/>
      <c r="C73" s="220"/>
      <c r="D73" s="221"/>
      <c r="E73" s="222"/>
      <c r="F73" s="222"/>
      <c r="G73" s="223"/>
      <c r="H73" s="224"/>
      <c r="I73" s="225"/>
      <c r="J73" s="222"/>
      <c r="K73" s="226"/>
      <c r="L73" s="227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32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32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32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32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32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32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s="6" customFormat="1" ht="13" x14ac:dyDescent="0.3">
      <c r="A85" s="4"/>
      <c r="B85" s="11"/>
      <c r="C85" s="40"/>
      <c r="D85" s="141"/>
      <c r="E85" s="150"/>
      <c r="F85" s="155"/>
      <c r="G85" s="4"/>
      <c r="H85" s="110"/>
      <c r="I85" s="130"/>
      <c r="J85" s="155"/>
      <c r="K85" s="157"/>
      <c r="L85" s="157"/>
    </row>
    <row r="86" spans="1:12" s="6" customFormat="1" ht="13" x14ac:dyDescent="0.3">
      <c r="A86" s="5"/>
      <c r="B86" s="5"/>
      <c r="C86" s="41"/>
      <c r="D86" s="142"/>
      <c r="E86" s="151"/>
      <c r="F86" s="151"/>
      <c r="G86" s="5"/>
      <c r="H86" s="112"/>
      <c r="I86" s="133"/>
      <c r="J86" s="151"/>
      <c r="K86" s="158"/>
      <c r="L86" s="158"/>
    </row>
    <row r="87" spans="1:12" s="6" customFormat="1" x14ac:dyDescent="0.25">
      <c r="A87" s="5"/>
      <c r="C87" s="42"/>
      <c r="D87" s="143"/>
      <c r="E87" s="152"/>
      <c r="F87" s="152"/>
      <c r="H87" s="113"/>
      <c r="I87" s="134"/>
      <c r="J87" s="152"/>
      <c r="K87" s="159"/>
      <c r="L87" s="159"/>
    </row>
    <row r="88" spans="1:12" s="8" customFormat="1" x14ac:dyDescent="0.25">
      <c r="A88" s="4"/>
      <c r="C88" s="43"/>
      <c r="D88" s="144"/>
      <c r="E88" s="153"/>
      <c r="F88" s="152"/>
      <c r="G88" s="6"/>
      <c r="H88" s="113"/>
      <c r="I88" s="134"/>
      <c r="J88" s="153"/>
      <c r="K88" s="159"/>
      <c r="L88" s="159"/>
    </row>
    <row r="89" spans="1:12" s="8" customFormat="1" x14ac:dyDescent="0.25">
      <c r="A89" s="4"/>
      <c r="C89" s="43"/>
      <c r="D89" s="144"/>
      <c r="E89" s="153"/>
      <c r="F89" s="152"/>
      <c r="G89" s="6"/>
      <c r="H89" s="113"/>
      <c r="I89" s="134"/>
      <c r="J89" s="153"/>
      <c r="K89" s="159"/>
      <c r="L89" s="159"/>
    </row>
    <row r="90" spans="1:12" s="8" customFormat="1" x14ac:dyDescent="0.25">
      <c r="A90" s="4"/>
      <c r="C90" s="43"/>
      <c r="D90" s="144"/>
      <c r="E90" s="153"/>
      <c r="F90" s="152"/>
      <c r="G90" s="6"/>
      <c r="H90" s="113"/>
      <c r="I90" s="134"/>
      <c r="J90" s="153"/>
      <c r="K90" s="159"/>
      <c r="L90" s="159"/>
    </row>
    <row r="91" spans="1:12" x14ac:dyDescent="0.25">
      <c r="C91" s="44"/>
      <c r="D91" s="140"/>
      <c r="E91" s="154"/>
      <c r="F91" s="156"/>
      <c r="H91" s="111"/>
      <c r="I91" s="131"/>
      <c r="J91" s="154"/>
      <c r="K91" s="160"/>
      <c r="L91" s="160"/>
    </row>
    <row r="92" spans="1:12" x14ac:dyDescent="0.25">
      <c r="C92" s="44"/>
      <c r="D92" s="140"/>
      <c r="E92" s="154"/>
      <c r="F92" s="156"/>
      <c r="H92" s="111"/>
      <c r="I92" s="131"/>
      <c r="J92" s="154"/>
      <c r="K92" s="160"/>
      <c r="L92" s="160"/>
    </row>
    <row r="93" spans="1:12" x14ac:dyDescent="0.25">
      <c r="C93" s="44"/>
      <c r="D93" s="140"/>
      <c r="E93" s="154"/>
      <c r="F93" s="156"/>
      <c r="H93" s="111"/>
      <c r="I93" s="131"/>
      <c r="J93" s="154"/>
      <c r="K93" s="160"/>
      <c r="L93" s="160"/>
    </row>
    <row r="94" spans="1:12" x14ac:dyDescent="0.25">
      <c r="C94" s="44"/>
      <c r="D94" s="140"/>
      <c r="E94" s="154"/>
      <c r="F94" s="156"/>
      <c r="H94" s="111"/>
      <c r="I94" s="131"/>
      <c r="J94" s="154"/>
      <c r="K94" s="160"/>
      <c r="L94" s="160"/>
    </row>
    <row r="95" spans="1:12" x14ac:dyDescent="0.25">
      <c r="C95" s="44"/>
      <c r="D95" s="140"/>
      <c r="E95" s="154"/>
      <c r="F95" s="156"/>
      <c r="H95" s="111"/>
      <c r="I95" s="131"/>
      <c r="J95" s="154"/>
      <c r="K95" s="160"/>
      <c r="L95" s="160"/>
    </row>
    <row r="96" spans="1:12" x14ac:dyDescent="0.25">
      <c r="C96" s="44"/>
      <c r="D96" s="140"/>
      <c r="E96" s="154"/>
      <c r="F96" s="156"/>
      <c r="H96" s="111"/>
      <c r="I96" s="131"/>
      <c r="J96" s="154"/>
      <c r="K96" s="160"/>
      <c r="L96" s="160"/>
    </row>
    <row r="97" spans="3:12" x14ac:dyDescent="0.25">
      <c r="C97" s="44"/>
      <c r="D97" s="140"/>
      <c r="E97" s="154"/>
      <c r="F97" s="156"/>
      <c r="H97" s="111"/>
      <c r="I97" s="131"/>
      <c r="J97" s="154"/>
      <c r="K97" s="160"/>
      <c r="L97" s="160"/>
    </row>
    <row r="98" spans="3:12" x14ac:dyDescent="0.25">
      <c r="C98" s="44"/>
      <c r="D98" s="140"/>
      <c r="E98" s="154"/>
      <c r="F98" s="156"/>
      <c r="H98" s="111"/>
      <c r="I98" s="131"/>
      <c r="J98" s="154"/>
      <c r="K98" s="160"/>
      <c r="L98" s="160"/>
    </row>
    <row r="99" spans="3:12" x14ac:dyDescent="0.25">
      <c r="C99" s="44"/>
      <c r="D99" s="140"/>
      <c r="E99" s="154"/>
      <c r="F99" s="156"/>
      <c r="H99" s="111"/>
      <c r="I99" s="131"/>
      <c r="J99" s="154"/>
      <c r="K99" s="160"/>
      <c r="L99" s="160"/>
    </row>
    <row r="100" spans="3:12" x14ac:dyDescent="0.25">
      <c r="C100" s="44"/>
      <c r="D100" s="140"/>
      <c r="E100" s="154"/>
      <c r="F100" s="156"/>
      <c r="H100" s="111"/>
      <c r="I100" s="131"/>
      <c r="J100" s="154"/>
      <c r="K100" s="160"/>
      <c r="L100" s="160"/>
    </row>
    <row r="101" spans="3:12" x14ac:dyDescent="0.25">
      <c r="C101" s="44"/>
      <c r="D101" s="140"/>
      <c r="E101" s="154"/>
      <c r="F101" s="156"/>
      <c r="H101" s="111"/>
      <c r="I101" s="131"/>
      <c r="J101" s="154"/>
      <c r="K101" s="160"/>
      <c r="L101" s="160"/>
    </row>
    <row r="102" spans="3:12" x14ac:dyDescent="0.25">
      <c r="C102" s="44"/>
      <c r="D102" s="140"/>
      <c r="E102" s="154"/>
      <c r="F102" s="156"/>
      <c r="H102" s="111"/>
      <c r="I102" s="131"/>
      <c r="J102" s="154"/>
      <c r="K102" s="160"/>
      <c r="L102" s="160"/>
    </row>
    <row r="103" spans="3:12" x14ac:dyDescent="0.25">
      <c r="C103" s="44"/>
      <c r="E103" s="85"/>
      <c r="F103" s="105"/>
    </row>
    <row r="104" spans="3:12" x14ac:dyDescent="0.25">
      <c r="C104" s="44"/>
      <c r="E104" s="85"/>
      <c r="F104" s="105"/>
    </row>
    <row r="105" spans="3:12" x14ac:dyDescent="0.25">
      <c r="C105" s="44"/>
      <c r="E105" s="85"/>
      <c r="F105" s="105"/>
    </row>
    <row r="106" spans="3:12" x14ac:dyDescent="0.25">
      <c r="C106" s="44"/>
    </row>
    <row r="107" spans="3:12" x14ac:dyDescent="0.25">
      <c r="C107" s="44"/>
    </row>
    <row r="108" spans="3:12" x14ac:dyDescent="0.25">
      <c r="C108" s="44"/>
    </row>
    <row r="109" spans="3:12" x14ac:dyDescent="0.25">
      <c r="C109" s="44"/>
    </row>
    <row r="110" spans="3:12" x14ac:dyDescent="0.25">
      <c r="C110" s="44"/>
    </row>
    <row r="111" spans="3:12" x14ac:dyDescent="0.25">
      <c r="C111" s="44"/>
    </row>
    <row r="112" spans="3:12" x14ac:dyDescent="0.25">
      <c r="C112" s="44"/>
    </row>
    <row r="113" spans="3:3" x14ac:dyDescent="0.25">
      <c r="C113" s="44"/>
    </row>
    <row r="114" spans="3:3" x14ac:dyDescent="0.25">
      <c r="C114" s="44"/>
    </row>
    <row r="115" spans="3:3" x14ac:dyDescent="0.25">
      <c r="C115" s="44"/>
    </row>
  </sheetData>
  <mergeCells count="14"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  <mergeCell ref="H12:H14"/>
    <mergeCell ref="J12:J14"/>
    <mergeCell ref="K12:K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C0F8-D7CE-4013-90E1-6A5D92532546}">
  <sheetPr>
    <tabColor theme="7" tint="0.59999389629810485"/>
  </sheetPr>
  <dimension ref="A1:L89"/>
  <sheetViews>
    <sheetView showGridLines="0" topLeftCell="A34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2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265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4"/>
      <c r="D11" s="395"/>
      <c r="E11" s="395"/>
      <c r="F11" s="395"/>
      <c r="G11" s="395"/>
      <c r="H11" s="396"/>
      <c r="I11" s="394"/>
      <c r="J11" s="395"/>
      <c r="K11" s="396"/>
      <c r="L11" s="302"/>
    </row>
    <row r="12" spans="1:12" s="6" customFormat="1" ht="12.75" customHeight="1" x14ac:dyDescent="0.2">
      <c r="A12" s="378" t="s">
        <v>25</v>
      </c>
      <c r="B12" s="39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98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.5" customHeight="1" x14ac:dyDescent="0.2">
      <c r="A14" s="380"/>
      <c r="B14" s="399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.5" customHeight="1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3.5" customHeight="1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.5" customHeight="1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.5" customHeight="1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.5" customHeight="1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.5" customHeight="1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.5" customHeight="1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.5" customHeight="1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.5" customHeight="1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.5" customHeight="1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.5" customHeight="1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32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.5" customHeight="1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32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.5" customHeight="1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32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32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32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32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32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32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193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32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32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32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32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13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32">
        <f>D41</f>
        <v>0</v>
      </c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32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32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32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19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15" t="s">
        <v>212</v>
      </c>
      <c r="C48" s="198" t="str">
        <f t="shared" ref="C48:C54" si="38">$B$7</f>
        <v>FC</v>
      </c>
      <c r="D48" s="123">
        <v>0</v>
      </c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>
        <v>0</v>
      </c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15" t="s">
        <v>52</v>
      </c>
      <c r="C49" s="198" t="str">
        <f t="shared" si="38"/>
        <v>FC</v>
      </c>
      <c r="D49" s="123">
        <v>0</v>
      </c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>
        <v>0</v>
      </c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15" t="s">
        <v>51</v>
      </c>
      <c r="C50" s="198" t="str">
        <f t="shared" si="38"/>
        <v>FC</v>
      </c>
      <c r="D50" s="123">
        <v>0</v>
      </c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>
        <v>0</v>
      </c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15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14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15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32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32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32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32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32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>
        <v>0</v>
      </c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32">
        <v>0</v>
      </c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>
        <v>0</v>
      </c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32">
        <v>0</v>
      </c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32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32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32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32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32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32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32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32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32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32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32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32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32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32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167D-F896-43EE-A6F4-B9EF7933BF0A}">
  <sheetPr>
    <tabColor theme="7" tint="0.59999389629810485"/>
  </sheetPr>
  <dimension ref="A1:L89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3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200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4"/>
      <c r="D11" s="395"/>
      <c r="E11" s="395"/>
      <c r="F11" s="395"/>
      <c r="G11" s="395"/>
      <c r="H11" s="396"/>
      <c r="I11" s="394"/>
      <c r="J11" s="395"/>
      <c r="K11" s="396"/>
      <c r="L11" s="302"/>
    </row>
    <row r="12" spans="1:12" s="6" customFormat="1" ht="12.75" customHeight="1" x14ac:dyDescent="0.2">
      <c r="A12" s="378" t="s">
        <v>25</v>
      </c>
      <c r="B12" s="39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98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.5" customHeight="1" x14ac:dyDescent="0.2">
      <c r="A14" s="380"/>
      <c r="B14" s="399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.5" customHeight="1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3.5" customHeight="1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.5" customHeight="1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.5" customHeight="1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.5" customHeight="1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.5" customHeight="1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.5" customHeight="1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.5" customHeight="1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.5" customHeight="1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.5" customHeight="1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.5" customHeight="1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32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.5" customHeight="1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32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.5" customHeight="1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32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32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32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32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32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32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193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32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32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32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32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13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32">
        <f>D41</f>
        <v>0</v>
      </c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32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32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32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19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15" t="s">
        <v>212</v>
      </c>
      <c r="C48" s="198" t="str">
        <f t="shared" ref="C48:C54" si="38">$B$7</f>
        <v>FC</v>
      </c>
      <c r="D48" s="123">
        <v>0</v>
      </c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>
        <v>0</v>
      </c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15" t="s">
        <v>52</v>
      </c>
      <c r="C49" s="198" t="str">
        <f t="shared" si="38"/>
        <v>FC</v>
      </c>
      <c r="D49" s="123">
        <v>0</v>
      </c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>
        <v>0</v>
      </c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15" t="s">
        <v>51</v>
      </c>
      <c r="C50" s="198" t="str">
        <f t="shared" si="38"/>
        <v>FC</v>
      </c>
      <c r="D50" s="123">
        <v>0</v>
      </c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>
        <v>0</v>
      </c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15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14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15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32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32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32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32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32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>
        <v>0</v>
      </c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32">
        <v>0</v>
      </c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>
        <v>0</v>
      </c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32">
        <v>0</v>
      </c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32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32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32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32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32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32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32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32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32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32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32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32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32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32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E070-5F95-42E3-AF94-6B74209B54ED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4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196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274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15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15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15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15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15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4D4D-8561-45A8-8F01-D236D12E0D62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5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190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  <c r="M42" s="246"/>
    </row>
    <row r="43" spans="1:13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  <c r="M43" s="246"/>
    </row>
    <row r="44" spans="1:13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  <c r="M44" s="246"/>
    </row>
    <row r="45" spans="1:13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  <c r="M51" s="246"/>
    </row>
    <row r="52" spans="1:13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  <c r="M52" s="246"/>
    </row>
    <row r="53" spans="1:13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  <c r="M53" s="246"/>
    </row>
    <row r="54" spans="1:13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  <c r="M56" s="246"/>
    </row>
    <row r="57" spans="1:13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  <c r="M57" s="246"/>
    </row>
    <row r="58" spans="1:13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  <c r="M63" s="246"/>
    </row>
    <row r="64" spans="1:13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  <c r="M64" s="246"/>
    </row>
    <row r="65" spans="1:13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  <c r="M65" s="246"/>
    </row>
    <row r="66" spans="1:13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  <c r="M66" s="246"/>
    </row>
    <row r="67" spans="1:13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  <c r="M70" s="246"/>
    </row>
    <row r="71" spans="1:13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  <c r="M71" s="246"/>
    </row>
    <row r="72" spans="1:13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B1:H8"/>
  <sheetViews>
    <sheetView zoomScaleNormal="100" workbookViewId="0">
      <selection activeCell="C12" sqref="C12"/>
    </sheetView>
  </sheetViews>
  <sheetFormatPr defaultColWidth="9.33203125" defaultRowHeight="12.5" x14ac:dyDescent="0.25"/>
  <cols>
    <col min="1" max="1" width="1.6640625" style="92" customWidth="1"/>
    <col min="2" max="2" width="3.6640625" style="92" customWidth="1"/>
    <col min="3" max="3" width="30" style="92" customWidth="1"/>
    <col min="4" max="4" width="26.109375" style="92" customWidth="1"/>
    <col min="5" max="5" width="45.6640625" style="92" customWidth="1"/>
    <col min="6" max="6" width="6.6640625" style="92" customWidth="1"/>
    <col min="7" max="7" width="3.6640625" style="92" customWidth="1"/>
    <col min="8" max="8" width="1.6640625" style="92" customWidth="1"/>
    <col min="9" max="16384" width="9.33203125" style="92"/>
  </cols>
  <sheetData>
    <row r="1" spans="2:8" ht="13" thickBot="1" x14ac:dyDescent="0.3"/>
    <row r="2" spans="2:8" ht="13" thickTop="1" x14ac:dyDescent="0.25">
      <c r="B2" s="94"/>
      <c r="C2" s="95"/>
      <c r="D2" s="95"/>
      <c r="E2" s="95"/>
      <c r="F2" s="95"/>
      <c r="G2" s="96"/>
    </row>
    <row r="3" spans="2:8" ht="14" x14ac:dyDescent="0.3">
      <c r="B3" s="97"/>
      <c r="C3" s="165" t="s">
        <v>262</v>
      </c>
      <c r="D3" s="86" t="s">
        <v>266</v>
      </c>
      <c r="E3" s="98" t="s">
        <v>283</v>
      </c>
      <c r="F3" s="98"/>
      <c r="G3" s="99"/>
    </row>
    <row r="4" spans="2:8" ht="14" x14ac:dyDescent="0.3">
      <c r="B4" s="97"/>
      <c r="C4" s="165" t="s">
        <v>86</v>
      </c>
      <c r="D4" s="87" t="s">
        <v>85</v>
      </c>
      <c r="E4" s="98" t="s">
        <v>284</v>
      </c>
      <c r="F4" s="98"/>
      <c r="G4" s="99"/>
    </row>
    <row r="5" spans="2:8" ht="14" x14ac:dyDescent="0.3">
      <c r="B5" s="97"/>
      <c r="C5" s="165" t="s">
        <v>82</v>
      </c>
      <c r="D5" s="88">
        <v>0.12345</v>
      </c>
      <c r="E5" s="98" t="s">
        <v>285</v>
      </c>
      <c r="F5" s="98"/>
      <c r="G5" s="99"/>
    </row>
    <row r="6" spans="2:8" ht="14" x14ac:dyDescent="0.3">
      <c r="B6" s="97"/>
      <c r="C6" s="165" t="s">
        <v>83</v>
      </c>
      <c r="D6" s="89">
        <v>44820</v>
      </c>
      <c r="E6" s="98"/>
      <c r="F6" s="98"/>
      <c r="G6" s="99"/>
    </row>
    <row r="7" spans="2:8" ht="13" thickBot="1" x14ac:dyDescent="0.3">
      <c r="B7" s="97"/>
      <c r="C7" s="98"/>
      <c r="D7" s="98"/>
      <c r="E7" s="98"/>
      <c r="F7" s="98"/>
      <c r="G7" s="99"/>
    </row>
    <row r="8" spans="2:8" ht="13" thickTop="1" x14ac:dyDescent="0.25">
      <c r="B8" s="95"/>
      <c r="C8" s="95"/>
      <c r="D8" s="95"/>
      <c r="E8" s="95"/>
      <c r="F8" s="95"/>
      <c r="G8" s="95"/>
      <c r="H8" s="9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E377-4E1B-48DB-B682-B51873FD6C6F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6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198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CD27-2B75-4110-9296-9A1E5FA2E993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7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144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EF58-80D8-436A-8960-20D0ECE3A92F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8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191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2F64-3A9C-47E6-AC77-4FFB5ADA2038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9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271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1BFF-A272-455C-8F88-12E1DADCF1E6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10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274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 t="s">
        <v>201</v>
      </c>
      <c r="C25" s="198" t="str">
        <f t="shared" ref="C25:C27" si="8">$B$7</f>
        <v>FC</v>
      </c>
      <c r="D25" s="125">
        <v>0</v>
      </c>
      <c r="E25" s="12">
        <f>IF(D25&gt;0,'G3_1 VHF Equipment'!F55,0)</f>
        <v>0</v>
      </c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 t="s">
        <v>201</v>
      </c>
      <c r="C26" s="198" t="str">
        <f t="shared" si="8"/>
        <v>FC</v>
      </c>
      <c r="D26" s="125">
        <v>0</v>
      </c>
      <c r="E26" s="12">
        <f>IF(D26&gt;0,'G3_1 VHF Equipment'!F56,0)</f>
        <v>0</v>
      </c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  <c r="M42" s="246"/>
    </row>
    <row r="43" spans="1:13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  <c r="M43" s="246"/>
    </row>
    <row r="44" spans="1:13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  <c r="M44" s="246"/>
    </row>
    <row r="45" spans="1:13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  <c r="M51" s="246"/>
    </row>
    <row r="52" spans="1:13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  <c r="M52" s="246"/>
    </row>
    <row r="53" spans="1:13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  <c r="M53" s="246"/>
    </row>
    <row r="54" spans="1:13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  <c r="M56" s="246"/>
    </row>
    <row r="57" spans="1:13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  <c r="M57" s="246"/>
    </row>
    <row r="58" spans="1:13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  <c r="M63" s="246"/>
    </row>
    <row r="64" spans="1:13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  <c r="M64" s="246"/>
    </row>
    <row r="65" spans="1:13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  <c r="M65" s="246"/>
    </row>
    <row r="66" spans="1:13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  <c r="M66" s="246"/>
    </row>
    <row r="67" spans="1:13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  <c r="M70" s="246"/>
    </row>
    <row r="71" spans="1:13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  <c r="M71" s="246"/>
    </row>
    <row r="72" spans="1:13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A7FE-AC61-40B0-9B30-0C5C1B732D55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11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275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 t="s">
        <v>201</v>
      </c>
      <c r="C25" s="198" t="str">
        <f t="shared" ref="C25:C27" si="8">$B$7</f>
        <v>FC</v>
      </c>
      <c r="D25" s="125">
        <v>0</v>
      </c>
      <c r="E25" s="12">
        <f>IF(D25&gt;0,'G3_1 VHF Equipment'!F55,0)</f>
        <v>0</v>
      </c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 t="s">
        <v>201</v>
      </c>
      <c r="C26" s="198" t="str">
        <f t="shared" si="8"/>
        <v>FC</v>
      </c>
      <c r="D26" s="125">
        <v>0</v>
      </c>
      <c r="E26" s="12">
        <f>IF(D26&gt;0,'G3_1 VHF Equipment'!F56,0)</f>
        <v>0</v>
      </c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:F39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si="26"/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si="26"/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26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26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1">IF(G41&lt;&gt;0,F41/G41,0)</f>
        <v>0</v>
      </c>
      <c r="I41" s="128"/>
      <c r="J41" s="190">
        <f>'G3_3 Shelters'!F39</f>
        <v>0</v>
      </c>
      <c r="K41" s="194">
        <f t="shared" ref="K41:K45" si="32">I41*J41</f>
        <v>0</v>
      </c>
      <c r="L41" s="195">
        <f t="shared" ref="L41:L45" si="33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4">$B$7</f>
        <v>FC</v>
      </c>
      <c r="D42" s="125">
        <v>0</v>
      </c>
      <c r="E42" s="12"/>
      <c r="F42" s="190">
        <f t="shared" ref="F42:F45" si="35">D42*E42</f>
        <v>0</v>
      </c>
      <c r="G42" s="200">
        <f>$B$8</f>
        <v>0.12345</v>
      </c>
      <c r="H42" s="194">
        <f t="shared" si="31"/>
        <v>0</v>
      </c>
      <c r="I42" s="128">
        <v>0</v>
      </c>
      <c r="J42" s="12"/>
      <c r="K42" s="194">
        <f t="shared" si="32"/>
        <v>0</v>
      </c>
      <c r="L42" s="195">
        <f t="shared" si="33"/>
        <v>0</v>
      </c>
      <c r="M42" s="246"/>
    </row>
    <row r="43" spans="1:13" s="6" customFormat="1" ht="13" x14ac:dyDescent="0.3">
      <c r="A43" s="293"/>
      <c r="B43" s="22"/>
      <c r="C43" s="198" t="str">
        <f t="shared" si="34"/>
        <v>FC</v>
      </c>
      <c r="D43" s="125"/>
      <c r="E43" s="12"/>
      <c r="F43" s="190">
        <f t="shared" si="35"/>
        <v>0</v>
      </c>
      <c r="G43" s="200">
        <f>$B$8</f>
        <v>0.12345</v>
      </c>
      <c r="H43" s="194">
        <f t="shared" si="31"/>
        <v>0</v>
      </c>
      <c r="I43" s="128"/>
      <c r="J43" s="12"/>
      <c r="K43" s="194">
        <f t="shared" si="32"/>
        <v>0</v>
      </c>
      <c r="L43" s="195">
        <f t="shared" si="33"/>
        <v>0</v>
      </c>
      <c r="M43" s="246"/>
    </row>
    <row r="44" spans="1:13" s="6" customFormat="1" ht="13" x14ac:dyDescent="0.3">
      <c r="A44" s="293"/>
      <c r="B44" s="22"/>
      <c r="C44" s="198" t="str">
        <f t="shared" si="34"/>
        <v>FC</v>
      </c>
      <c r="D44" s="123"/>
      <c r="E44" s="12"/>
      <c r="F44" s="190">
        <f t="shared" si="35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2"/>
        <v>0</v>
      </c>
      <c r="L44" s="195">
        <f t="shared" si="33"/>
        <v>0</v>
      </c>
      <c r="M44" s="246"/>
    </row>
    <row r="45" spans="1:13" s="6" customFormat="1" ht="13" x14ac:dyDescent="0.3">
      <c r="A45" s="293"/>
      <c r="B45" s="22"/>
      <c r="C45" s="198" t="str">
        <f t="shared" si="34"/>
        <v>FC</v>
      </c>
      <c r="D45" s="125"/>
      <c r="E45" s="12"/>
      <c r="F45" s="190">
        <f t="shared" si="35"/>
        <v>0</v>
      </c>
      <c r="G45" s="200">
        <f>$B$8</f>
        <v>0.12345</v>
      </c>
      <c r="H45" s="194">
        <f t="shared" si="31"/>
        <v>0</v>
      </c>
      <c r="I45" s="128"/>
      <c r="J45" s="12"/>
      <c r="K45" s="194">
        <f t="shared" si="32"/>
        <v>0</v>
      </c>
      <c r="L45" s="195">
        <f t="shared" si="33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6">$B$7</f>
        <v>FC</v>
      </c>
      <c r="D48" s="123"/>
      <c r="E48" s="12"/>
      <c r="F48" s="190">
        <f t="shared" ref="F48:F54" si="37">D48*E48</f>
        <v>0</v>
      </c>
      <c r="G48" s="201">
        <f t="shared" ref="G48:G53" si="38">$B$8</f>
        <v>0.12345</v>
      </c>
      <c r="H48" s="194">
        <f t="shared" ref="H48:H53" si="39">IF(G48&lt;&gt;0,F48/G48,0)</f>
        <v>0</v>
      </c>
      <c r="I48" s="128"/>
      <c r="J48" s="12"/>
      <c r="K48" s="194">
        <f t="shared" ref="K48:K54" si="40">I48*J48</f>
        <v>0</v>
      </c>
      <c r="L48" s="195">
        <f t="shared" ref="L48:L54" si="41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6"/>
        <v>FC</v>
      </c>
      <c r="D49" s="123"/>
      <c r="E49" s="12"/>
      <c r="F49" s="190">
        <f t="shared" si="37"/>
        <v>0</v>
      </c>
      <c r="G49" s="201">
        <f t="shared" si="38"/>
        <v>0.12345</v>
      </c>
      <c r="H49" s="194">
        <f t="shared" si="39"/>
        <v>0</v>
      </c>
      <c r="I49" s="128"/>
      <c r="J49" s="12"/>
      <c r="K49" s="194">
        <f t="shared" si="40"/>
        <v>0</v>
      </c>
      <c r="L49" s="195">
        <f t="shared" si="41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6"/>
        <v>FC</v>
      </c>
      <c r="D50" s="123"/>
      <c r="E50" s="12"/>
      <c r="F50" s="190">
        <f t="shared" si="37"/>
        <v>0</v>
      </c>
      <c r="G50" s="201">
        <f t="shared" si="38"/>
        <v>0.12345</v>
      </c>
      <c r="H50" s="194">
        <f t="shared" si="39"/>
        <v>0</v>
      </c>
      <c r="I50" s="128"/>
      <c r="J50" s="12"/>
      <c r="K50" s="194">
        <f t="shared" si="40"/>
        <v>0</v>
      </c>
      <c r="L50" s="195">
        <f t="shared" si="41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6"/>
        <v>FC</v>
      </c>
      <c r="D51" s="123">
        <v>0</v>
      </c>
      <c r="E51" s="12"/>
      <c r="F51" s="190">
        <f t="shared" si="37"/>
        <v>0</v>
      </c>
      <c r="G51" s="201">
        <f t="shared" si="38"/>
        <v>0.12345</v>
      </c>
      <c r="H51" s="194">
        <f t="shared" si="39"/>
        <v>0</v>
      </c>
      <c r="I51" s="128">
        <v>0</v>
      </c>
      <c r="J51" s="12"/>
      <c r="K51" s="194">
        <f t="shared" si="40"/>
        <v>0</v>
      </c>
      <c r="L51" s="195">
        <f t="shared" si="41"/>
        <v>0</v>
      </c>
      <c r="M51" s="246"/>
    </row>
    <row r="52" spans="1:13" s="6" customFormat="1" ht="13" x14ac:dyDescent="0.3">
      <c r="A52" s="295"/>
      <c r="B52" s="287"/>
      <c r="C52" s="198" t="str">
        <f t="shared" si="36"/>
        <v>FC</v>
      </c>
      <c r="D52" s="123"/>
      <c r="E52" s="12"/>
      <c r="F52" s="190">
        <f t="shared" si="37"/>
        <v>0</v>
      </c>
      <c r="G52" s="201">
        <f t="shared" si="38"/>
        <v>0.12345</v>
      </c>
      <c r="H52" s="194">
        <f t="shared" si="39"/>
        <v>0</v>
      </c>
      <c r="I52" s="128"/>
      <c r="J52" s="12"/>
      <c r="K52" s="194">
        <f t="shared" si="40"/>
        <v>0</v>
      </c>
      <c r="L52" s="195">
        <f t="shared" si="41"/>
        <v>0</v>
      </c>
      <c r="M52" s="246"/>
    </row>
    <row r="53" spans="1:13" s="6" customFormat="1" ht="13" x14ac:dyDescent="0.3">
      <c r="A53" s="295"/>
      <c r="B53" s="287"/>
      <c r="C53" s="198" t="str">
        <f t="shared" si="36"/>
        <v>FC</v>
      </c>
      <c r="D53" s="123"/>
      <c r="E53" s="12"/>
      <c r="F53" s="190">
        <f t="shared" ref="F53" si="42">D53*E53</f>
        <v>0</v>
      </c>
      <c r="G53" s="201">
        <f t="shared" si="38"/>
        <v>0.12345</v>
      </c>
      <c r="H53" s="194">
        <f t="shared" si="39"/>
        <v>0</v>
      </c>
      <c r="I53" s="128"/>
      <c r="J53" s="12"/>
      <c r="K53" s="194">
        <f t="shared" ref="K53" si="43">I53*J53</f>
        <v>0</v>
      </c>
      <c r="L53" s="195">
        <f t="shared" ref="L53" si="44">K53+H53</f>
        <v>0</v>
      </c>
      <c r="M53" s="246"/>
    </row>
    <row r="54" spans="1:13" s="6" customFormat="1" ht="13" x14ac:dyDescent="0.3">
      <c r="A54" s="295"/>
      <c r="B54" s="287"/>
      <c r="C54" s="198" t="str">
        <f t="shared" si="36"/>
        <v>FC</v>
      </c>
      <c r="D54" s="123"/>
      <c r="E54" s="12"/>
      <c r="F54" s="190">
        <f t="shared" si="37"/>
        <v>0</v>
      </c>
      <c r="G54" s="201">
        <f t="shared" ref="G54" si="45">$B$8</f>
        <v>0.12345</v>
      </c>
      <c r="H54" s="194">
        <f t="shared" ref="H54" si="46">IF(G54&lt;&gt;0,F54/G54,0)</f>
        <v>0</v>
      </c>
      <c r="I54" s="128"/>
      <c r="J54" s="12"/>
      <c r="K54" s="194">
        <f t="shared" si="40"/>
        <v>0</v>
      </c>
      <c r="L54" s="195">
        <f t="shared" si="41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7">$B$7</f>
        <v>FC</v>
      </c>
      <c r="D56" s="123">
        <v>0</v>
      </c>
      <c r="E56" s="12"/>
      <c r="F56" s="190">
        <f t="shared" ref="F56:F58" si="48">D56*E56</f>
        <v>0</v>
      </c>
      <c r="G56" s="191">
        <f t="shared" ref="G56:G58" si="49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0">I56*J56</f>
        <v>0</v>
      </c>
      <c r="L56" s="195">
        <f t="shared" ref="L56:L58" si="51">K56+H56</f>
        <v>0</v>
      </c>
      <c r="M56" s="246"/>
    </row>
    <row r="57" spans="1:13" s="6" customFormat="1" ht="13" x14ac:dyDescent="0.3">
      <c r="A57" s="296"/>
      <c r="B57" s="297"/>
      <c r="C57" s="198" t="str">
        <f t="shared" si="47"/>
        <v>FC</v>
      </c>
      <c r="D57" s="125"/>
      <c r="E57" s="12"/>
      <c r="F57" s="190">
        <f t="shared" si="48"/>
        <v>0</v>
      </c>
      <c r="G57" s="200">
        <f t="shared" si="49"/>
        <v>0.12345</v>
      </c>
      <c r="H57" s="194">
        <f t="shared" ref="H57:H58" si="52">IF(G57&lt;&gt;0,F57/G57,0)</f>
        <v>0</v>
      </c>
      <c r="I57" s="128"/>
      <c r="J57" s="12"/>
      <c r="K57" s="194">
        <f t="shared" si="50"/>
        <v>0</v>
      </c>
      <c r="L57" s="195">
        <f t="shared" si="51"/>
        <v>0</v>
      </c>
      <c r="M57" s="246"/>
    </row>
    <row r="58" spans="1:13" s="6" customFormat="1" ht="13" x14ac:dyDescent="0.3">
      <c r="A58" s="295"/>
      <c r="B58" s="287"/>
      <c r="C58" s="198" t="str">
        <f t="shared" si="47"/>
        <v>FC</v>
      </c>
      <c r="D58" s="125"/>
      <c r="E58" s="12"/>
      <c r="F58" s="190">
        <f t="shared" si="48"/>
        <v>0</v>
      </c>
      <c r="G58" s="200">
        <f t="shared" si="49"/>
        <v>0.12345</v>
      </c>
      <c r="H58" s="194">
        <f t="shared" si="52"/>
        <v>0</v>
      </c>
      <c r="I58" s="128"/>
      <c r="J58" s="12"/>
      <c r="K58" s="194">
        <f t="shared" si="50"/>
        <v>0</v>
      </c>
      <c r="L58" s="195">
        <f t="shared" si="51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3">$B$7</f>
        <v>FC</v>
      </c>
      <c r="D59" s="125"/>
      <c r="E59" s="12"/>
      <c r="F59" s="190">
        <f t="shared" ref="F59:F60" si="54">D59*E59</f>
        <v>0</v>
      </c>
      <c r="G59" s="200">
        <f t="shared" ref="G59:G67" si="55">$B$8</f>
        <v>0.12345</v>
      </c>
      <c r="H59" s="194">
        <f t="shared" ref="H59:H60" si="56">IF(G59&lt;&gt;0,F59/G59,0)</f>
        <v>0</v>
      </c>
      <c r="I59" s="128"/>
      <c r="J59" s="12"/>
      <c r="K59" s="194">
        <f t="shared" ref="K59:K60" si="57">I59*J59</f>
        <v>0</v>
      </c>
      <c r="L59" s="195">
        <f t="shared" ref="L59:L60" si="58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3"/>
        <v>FC</v>
      </c>
      <c r="D60" s="125"/>
      <c r="E60" s="12"/>
      <c r="F60" s="190">
        <f t="shared" si="54"/>
        <v>0</v>
      </c>
      <c r="G60" s="200">
        <f t="shared" si="55"/>
        <v>0.12345</v>
      </c>
      <c r="H60" s="194">
        <f t="shared" si="56"/>
        <v>0</v>
      </c>
      <c r="I60" s="128"/>
      <c r="J60" s="12"/>
      <c r="K60" s="194">
        <f t="shared" si="57"/>
        <v>0</v>
      </c>
      <c r="L60" s="195">
        <f t="shared" si="58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59">$B$7</f>
        <v>FC</v>
      </c>
      <c r="D62" s="123"/>
      <c r="E62" s="12"/>
      <c r="F62" s="190">
        <f t="shared" ref="F62:F67" si="60">D62*E62</f>
        <v>0</v>
      </c>
      <c r="G62" s="191">
        <f t="shared" si="55"/>
        <v>0.12345</v>
      </c>
      <c r="H62" s="194">
        <f t="shared" ref="H62:H67" si="61">IF(G62&lt;&gt;0,F62/G62,0)</f>
        <v>0</v>
      </c>
      <c r="I62" s="128"/>
      <c r="J62" s="12"/>
      <c r="K62" s="194">
        <f t="shared" ref="K62:K67" si="62">I62*J62</f>
        <v>0</v>
      </c>
      <c r="L62" s="195">
        <f t="shared" ref="L62:L67" si="63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59"/>
        <v>FC</v>
      </c>
      <c r="D63" s="123"/>
      <c r="E63" s="12"/>
      <c r="F63" s="190">
        <f t="shared" si="60"/>
        <v>0</v>
      </c>
      <c r="G63" s="191">
        <f t="shared" si="55"/>
        <v>0.12345</v>
      </c>
      <c r="H63" s="194">
        <f t="shared" si="61"/>
        <v>0</v>
      </c>
      <c r="I63" s="128"/>
      <c r="J63" s="12"/>
      <c r="K63" s="194">
        <f t="shared" si="62"/>
        <v>0</v>
      </c>
      <c r="L63" s="195">
        <f t="shared" si="63"/>
        <v>0</v>
      </c>
      <c r="M63" s="246"/>
    </row>
    <row r="64" spans="1:13" s="6" customFormat="1" ht="13" x14ac:dyDescent="0.3">
      <c r="A64" s="295"/>
      <c r="B64" s="287"/>
      <c r="C64" s="198" t="str">
        <f t="shared" si="59"/>
        <v>FC</v>
      </c>
      <c r="D64" s="125"/>
      <c r="E64" s="12"/>
      <c r="F64" s="190">
        <f t="shared" si="60"/>
        <v>0</v>
      </c>
      <c r="G64" s="200">
        <f t="shared" si="55"/>
        <v>0.12345</v>
      </c>
      <c r="H64" s="194">
        <f t="shared" si="61"/>
        <v>0</v>
      </c>
      <c r="I64" s="128"/>
      <c r="J64" s="12"/>
      <c r="K64" s="194">
        <f t="shared" si="62"/>
        <v>0</v>
      </c>
      <c r="L64" s="195">
        <f t="shared" si="63"/>
        <v>0</v>
      </c>
      <c r="M64" s="246"/>
    </row>
    <row r="65" spans="1:13" s="6" customFormat="1" ht="13" x14ac:dyDescent="0.3">
      <c r="A65" s="295"/>
      <c r="B65" s="287"/>
      <c r="C65" s="198" t="str">
        <f t="shared" si="59"/>
        <v>FC</v>
      </c>
      <c r="D65" s="125"/>
      <c r="E65" s="12"/>
      <c r="F65" s="190">
        <f t="shared" si="60"/>
        <v>0</v>
      </c>
      <c r="G65" s="200">
        <f t="shared" si="55"/>
        <v>0.12345</v>
      </c>
      <c r="H65" s="194">
        <f t="shared" si="61"/>
        <v>0</v>
      </c>
      <c r="I65" s="128"/>
      <c r="J65" s="12"/>
      <c r="K65" s="194">
        <f t="shared" si="62"/>
        <v>0</v>
      </c>
      <c r="L65" s="195">
        <f t="shared" si="63"/>
        <v>0</v>
      </c>
      <c r="M65" s="246"/>
    </row>
    <row r="66" spans="1:13" s="6" customFormat="1" ht="13" x14ac:dyDescent="0.3">
      <c r="A66" s="295"/>
      <c r="B66" s="287"/>
      <c r="C66" s="198" t="str">
        <f t="shared" si="59"/>
        <v>FC</v>
      </c>
      <c r="D66" s="125"/>
      <c r="E66" s="12"/>
      <c r="F66" s="190">
        <f t="shared" si="60"/>
        <v>0</v>
      </c>
      <c r="G66" s="200">
        <f t="shared" si="55"/>
        <v>0.12345</v>
      </c>
      <c r="H66" s="194">
        <f t="shared" si="61"/>
        <v>0</v>
      </c>
      <c r="I66" s="128"/>
      <c r="J66" s="12"/>
      <c r="K66" s="194">
        <f t="shared" si="62"/>
        <v>0</v>
      </c>
      <c r="L66" s="195">
        <f t="shared" si="63"/>
        <v>0</v>
      </c>
      <c r="M66" s="246"/>
    </row>
    <row r="67" spans="1:13" s="6" customFormat="1" ht="13" x14ac:dyDescent="0.3">
      <c r="A67" s="295"/>
      <c r="B67" s="287"/>
      <c r="C67" s="198" t="str">
        <f t="shared" si="59"/>
        <v>FC</v>
      </c>
      <c r="D67" s="125"/>
      <c r="E67" s="12"/>
      <c r="F67" s="190">
        <f t="shared" si="60"/>
        <v>0</v>
      </c>
      <c r="G67" s="200">
        <f t="shared" si="55"/>
        <v>0.12345</v>
      </c>
      <c r="H67" s="194">
        <f t="shared" si="61"/>
        <v>0</v>
      </c>
      <c r="I67" s="128"/>
      <c r="J67" s="12"/>
      <c r="K67" s="194">
        <f t="shared" si="62"/>
        <v>0</v>
      </c>
      <c r="L67" s="195">
        <f t="shared" si="63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4">$B$7</f>
        <v>FC</v>
      </c>
      <c r="D69" s="125">
        <v>0</v>
      </c>
      <c r="E69" s="12"/>
      <c r="F69" s="190">
        <f t="shared" ref="F69:F72" si="65">D69*E69</f>
        <v>0</v>
      </c>
      <c r="G69" s="200">
        <f>$B$8</f>
        <v>0.12345</v>
      </c>
      <c r="H69" s="194">
        <f t="shared" ref="H69:H72" si="66">IF(G69&lt;&gt;0,F69/G69,0)</f>
        <v>0</v>
      </c>
      <c r="I69" s="128">
        <v>0</v>
      </c>
      <c r="J69" s="12"/>
      <c r="K69" s="194">
        <f t="shared" ref="K69:K72" si="67">I69*J69</f>
        <v>0</v>
      </c>
      <c r="L69" s="195">
        <f t="shared" ref="L69:L72" si="68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4"/>
        <v>FC</v>
      </c>
      <c r="D70" s="125">
        <v>0</v>
      </c>
      <c r="E70" s="12"/>
      <c r="F70" s="190">
        <f t="shared" si="65"/>
        <v>0</v>
      </c>
      <c r="G70" s="200">
        <f>$B$8</f>
        <v>0.12345</v>
      </c>
      <c r="H70" s="194">
        <f t="shared" si="66"/>
        <v>0</v>
      </c>
      <c r="I70" s="128">
        <v>0</v>
      </c>
      <c r="J70" s="12"/>
      <c r="K70" s="194">
        <f t="shared" si="67"/>
        <v>0</v>
      </c>
      <c r="L70" s="195">
        <f t="shared" si="68"/>
        <v>0</v>
      </c>
      <c r="M70" s="246"/>
    </row>
    <row r="71" spans="1:13" s="6" customFormat="1" ht="13" x14ac:dyDescent="0.3">
      <c r="A71" s="293"/>
      <c r="B71" s="22"/>
      <c r="C71" s="198" t="str">
        <f t="shared" si="64"/>
        <v>FC</v>
      </c>
      <c r="D71" s="125"/>
      <c r="E71" s="12"/>
      <c r="F71" s="190">
        <f t="shared" ref="F71" si="69">D71*E71</f>
        <v>0</v>
      </c>
      <c r="G71" s="200">
        <f>$B$8</f>
        <v>0.12345</v>
      </c>
      <c r="H71" s="194">
        <f t="shared" ref="H71" si="70">IF(G71&lt;&gt;0,F71/G71,0)</f>
        <v>0</v>
      </c>
      <c r="I71" s="128"/>
      <c r="J71" s="12"/>
      <c r="K71" s="194">
        <f t="shared" ref="K71" si="71">I71*J71</f>
        <v>0</v>
      </c>
      <c r="L71" s="195">
        <f t="shared" ref="L71" si="72">K71+H71</f>
        <v>0</v>
      </c>
      <c r="M71" s="246"/>
    </row>
    <row r="72" spans="1:13" s="6" customFormat="1" ht="13" x14ac:dyDescent="0.3">
      <c r="A72" s="293"/>
      <c r="B72" s="22"/>
      <c r="C72" s="198" t="str">
        <f t="shared" si="64"/>
        <v>FC</v>
      </c>
      <c r="D72" s="125"/>
      <c r="E72" s="12"/>
      <c r="F72" s="190">
        <f t="shared" si="65"/>
        <v>0</v>
      </c>
      <c r="G72" s="200">
        <f>$B$8</f>
        <v>0.12345</v>
      </c>
      <c r="H72" s="194">
        <f t="shared" si="66"/>
        <v>0</v>
      </c>
      <c r="I72" s="128"/>
      <c r="J72" s="12"/>
      <c r="K72" s="194">
        <f t="shared" si="67"/>
        <v>0</v>
      </c>
      <c r="L72" s="195">
        <f t="shared" si="68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3">$B$7</f>
        <v>FC</v>
      </c>
      <c r="D77" s="125"/>
      <c r="E77" s="12"/>
      <c r="F77" s="190">
        <f t="shared" ref="F77:F82" si="74">D77*E77</f>
        <v>0</v>
      </c>
      <c r="G77" s="200">
        <f t="shared" ref="G77:G82" si="75">$B$8</f>
        <v>0.12345</v>
      </c>
      <c r="H77" s="194">
        <f t="shared" ref="H77:H82" si="76">IF(G77&lt;&gt;0,F77/G77,0)</f>
        <v>0</v>
      </c>
      <c r="I77" s="128"/>
      <c r="J77" s="12"/>
      <c r="K77" s="194">
        <f t="shared" ref="K77:K82" si="77">I77*J77</f>
        <v>0</v>
      </c>
      <c r="L77" s="195">
        <f t="shared" ref="L77:L82" si="78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3"/>
        <v>FC</v>
      </c>
      <c r="D78" s="125"/>
      <c r="E78" s="12"/>
      <c r="F78" s="190">
        <f t="shared" si="74"/>
        <v>0</v>
      </c>
      <c r="G78" s="200">
        <f t="shared" si="75"/>
        <v>0.12345</v>
      </c>
      <c r="H78" s="194">
        <f t="shared" si="76"/>
        <v>0</v>
      </c>
      <c r="I78" s="128"/>
      <c r="J78" s="12"/>
      <c r="K78" s="194">
        <f t="shared" si="77"/>
        <v>0</v>
      </c>
      <c r="L78" s="195">
        <f t="shared" si="78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3"/>
        <v>FC</v>
      </c>
      <c r="D79" s="125"/>
      <c r="E79" s="12"/>
      <c r="F79" s="190">
        <f t="shared" si="74"/>
        <v>0</v>
      </c>
      <c r="G79" s="200">
        <f t="shared" si="75"/>
        <v>0.12345</v>
      </c>
      <c r="H79" s="194">
        <f t="shared" si="76"/>
        <v>0</v>
      </c>
      <c r="I79" s="128"/>
      <c r="J79" s="12"/>
      <c r="K79" s="194">
        <f t="shared" si="77"/>
        <v>0</v>
      </c>
      <c r="L79" s="195">
        <f t="shared" si="78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3"/>
        <v>FC</v>
      </c>
      <c r="D80" s="125"/>
      <c r="E80" s="12"/>
      <c r="F80" s="190">
        <f t="shared" si="74"/>
        <v>0</v>
      </c>
      <c r="G80" s="200">
        <f t="shared" si="75"/>
        <v>0.12345</v>
      </c>
      <c r="H80" s="194">
        <f t="shared" si="76"/>
        <v>0</v>
      </c>
      <c r="I80" s="128"/>
      <c r="J80" s="12"/>
      <c r="K80" s="194">
        <f t="shared" si="77"/>
        <v>0</v>
      </c>
      <c r="L80" s="195">
        <f t="shared" si="78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3"/>
        <v>FC</v>
      </c>
      <c r="D81" s="125"/>
      <c r="E81" s="12"/>
      <c r="F81" s="190">
        <f t="shared" si="74"/>
        <v>0</v>
      </c>
      <c r="G81" s="200">
        <f t="shared" si="75"/>
        <v>0.12345</v>
      </c>
      <c r="H81" s="194">
        <f t="shared" si="76"/>
        <v>0</v>
      </c>
      <c r="I81" s="128"/>
      <c r="J81" s="12"/>
      <c r="K81" s="194">
        <f t="shared" si="77"/>
        <v>0</v>
      </c>
      <c r="L81" s="195">
        <f t="shared" si="78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3"/>
        <v>FC</v>
      </c>
      <c r="D82" s="125"/>
      <c r="E82" s="12"/>
      <c r="F82" s="190">
        <f t="shared" si="74"/>
        <v>0</v>
      </c>
      <c r="G82" s="200">
        <f t="shared" si="75"/>
        <v>0.12345</v>
      </c>
      <c r="H82" s="194">
        <f t="shared" si="76"/>
        <v>0</v>
      </c>
      <c r="I82" s="128"/>
      <c r="J82" s="12"/>
      <c r="K82" s="194">
        <f t="shared" si="77"/>
        <v>0</v>
      </c>
      <c r="L82" s="195">
        <f t="shared" si="78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79">SUM(F75:F83)+F74</f>
        <v>0</v>
      </c>
      <c r="G84" s="321"/>
      <c r="H84" s="322">
        <f t="shared" si="79"/>
        <v>0</v>
      </c>
      <c r="I84" s="323"/>
      <c r="J84" s="313">
        <f t="shared" si="79"/>
        <v>0</v>
      </c>
      <c r="K84" s="324">
        <f t="shared" si="79"/>
        <v>0</v>
      </c>
      <c r="L84" s="318">
        <f t="shared" si="79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67EDD-A889-4F02-937E-F194058BF2F0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12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192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  <c r="M42" s="246"/>
    </row>
    <row r="43" spans="1:13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  <c r="M43" s="246"/>
    </row>
    <row r="44" spans="1:13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  <c r="M44" s="246"/>
    </row>
    <row r="45" spans="1:13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  <c r="M51" s="246"/>
    </row>
    <row r="52" spans="1:13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  <c r="M52" s="246"/>
    </row>
    <row r="53" spans="1:13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  <c r="M53" s="246"/>
    </row>
    <row r="54" spans="1:13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  <c r="M56" s="246"/>
    </row>
    <row r="57" spans="1:13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  <c r="M57" s="246"/>
    </row>
    <row r="58" spans="1:13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  <c r="M63" s="246"/>
    </row>
    <row r="64" spans="1:13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  <c r="M64" s="246"/>
    </row>
    <row r="65" spans="1:13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  <c r="M65" s="246"/>
    </row>
    <row r="66" spans="1:13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  <c r="M66" s="246"/>
    </row>
    <row r="67" spans="1:13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  <c r="M70" s="246"/>
    </row>
    <row r="71" spans="1:13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  <c r="M71" s="246"/>
    </row>
    <row r="72" spans="1:13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E173-B6EA-4E50-84D1-DBA91315A988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13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203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32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32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32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193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32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32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32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32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32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193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32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32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32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32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32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193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32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32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32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32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32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193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193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32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32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32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32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32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32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32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193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32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32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32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32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32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193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32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32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32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32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32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32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193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32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32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32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32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193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32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32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32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32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32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32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99B3-0CC6-4C7F-AA98-DEF4730D5F6F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14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273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32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32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32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193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32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32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32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32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32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193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32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32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32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32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32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193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32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32">
        <v>0</v>
      </c>
      <c r="J42" s="12"/>
      <c r="K42" s="194">
        <f t="shared" si="34"/>
        <v>0</v>
      </c>
      <c r="L42" s="195">
        <f t="shared" si="35"/>
        <v>0</v>
      </c>
      <c r="M42" s="246"/>
    </row>
    <row r="43" spans="1:13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32"/>
      <c r="J43" s="12"/>
      <c r="K43" s="194">
        <f t="shared" si="34"/>
        <v>0</v>
      </c>
      <c r="L43" s="195">
        <f t="shared" si="35"/>
        <v>0</v>
      </c>
      <c r="M43" s="246"/>
    </row>
    <row r="44" spans="1:13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32"/>
      <c r="J44" s="12"/>
      <c r="K44" s="194">
        <f t="shared" si="34"/>
        <v>0</v>
      </c>
      <c r="L44" s="195">
        <f t="shared" si="35"/>
        <v>0</v>
      </c>
      <c r="M44" s="246"/>
    </row>
    <row r="45" spans="1:13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32"/>
      <c r="J45" s="12"/>
      <c r="K45" s="194">
        <f t="shared" si="34"/>
        <v>0</v>
      </c>
      <c r="L45" s="195">
        <f t="shared" si="35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193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193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32"/>
      <c r="J48" s="12"/>
      <c r="K48" s="194">
        <f t="shared" ref="K48:K54" si="42">I48*J48</f>
        <v>0</v>
      </c>
      <c r="L48" s="195">
        <f t="shared" ref="L48:L54" si="43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32"/>
      <c r="J49" s="12"/>
      <c r="K49" s="194">
        <f t="shared" si="42"/>
        <v>0</v>
      </c>
      <c r="L49" s="195">
        <f t="shared" si="43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32"/>
      <c r="J50" s="12"/>
      <c r="K50" s="194">
        <f t="shared" si="42"/>
        <v>0</v>
      </c>
      <c r="L50" s="195">
        <f t="shared" si="43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32">
        <v>0</v>
      </c>
      <c r="J51" s="12"/>
      <c r="K51" s="194">
        <f t="shared" si="42"/>
        <v>0</v>
      </c>
      <c r="L51" s="195">
        <f t="shared" si="43"/>
        <v>0</v>
      </c>
      <c r="M51" s="246"/>
    </row>
    <row r="52" spans="1:13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32"/>
      <c r="J52" s="12"/>
      <c r="K52" s="194">
        <f t="shared" si="42"/>
        <v>0</v>
      </c>
      <c r="L52" s="195">
        <f t="shared" si="43"/>
        <v>0</v>
      </c>
      <c r="M52" s="246"/>
    </row>
    <row r="53" spans="1:13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32"/>
      <c r="J53" s="12"/>
      <c r="K53" s="194">
        <f t="shared" ref="K53" si="45">I53*J53</f>
        <v>0</v>
      </c>
      <c r="L53" s="195">
        <f t="shared" ref="L53" si="46">K53+H53</f>
        <v>0</v>
      </c>
      <c r="M53" s="246"/>
    </row>
    <row r="54" spans="1:13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32"/>
      <c r="J54" s="12"/>
      <c r="K54" s="194">
        <f t="shared" si="42"/>
        <v>0</v>
      </c>
      <c r="L54" s="195">
        <f t="shared" si="43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193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32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  <c r="M56" s="246"/>
    </row>
    <row r="57" spans="1:13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32"/>
      <c r="J57" s="12"/>
      <c r="K57" s="194">
        <f t="shared" si="52"/>
        <v>0</v>
      </c>
      <c r="L57" s="195">
        <f t="shared" si="53"/>
        <v>0</v>
      </c>
      <c r="M57" s="246"/>
    </row>
    <row r="58" spans="1:13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32"/>
      <c r="J58" s="12"/>
      <c r="K58" s="194">
        <f t="shared" si="52"/>
        <v>0</v>
      </c>
      <c r="L58" s="195">
        <f t="shared" si="53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32"/>
      <c r="J59" s="12"/>
      <c r="K59" s="194">
        <f t="shared" ref="K59:K60" si="59">I59*J59</f>
        <v>0</v>
      </c>
      <c r="L59" s="195">
        <f t="shared" ref="L59:L60" si="60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32"/>
      <c r="J60" s="12"/>
      <c r="K60" s="194">
        <f t="shared" si="59"/>
        <v>0</v>
      </c>
      <c r="L60" s="195">
        <f t="shared" si="60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193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32"/>
      <c r="J62" s="12"/>
      <c r="K62" s="194">
        <f t="shared" ref="K62:K67" si="65">I62*J62</f>
        <v>0</v>
      </c>
      <c r="L62" s="195">
        <f t="shared" ref="L62:L67" si="66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32"/>
      <c r="J63" s="12"/>
      <c r="K63" s="194">
        <f t="shared" si="65"/>
        <v>0</v>
      </c>
      <c r="L63" s="195">
        <f t="shared" si="66"/>
        <v>0</v>
      </c>
      <c r="M63" s="246"/>
    </row>
    <row r="64" spans="1:13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32"/>
      <c r="J64" s="12"/>
      <c r="K64" s="194">
        <f t="shared" si="65"/>
        <v>0</v>
      </c>
      <c r="L64" s="195">
        <f t="shared" si="66"/>
        <v>0</v>
      </c>
      <c r="M64" s="246"/>
    </row>
    <row r="65" spans="1:13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32"/>
      <c r="J65" s="12"/>
      <c r="K65" s="194">
        <f t="shared" si="65"/>
        <v>0</v>
      </c>
      <c r="L65" s="195">
        <f t="shared" si="66"/>
        <v>0</v>
      </c>
      <c r="M65" s="246"/>
    </row>
    <row r="66" spans="1:13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32"/>
      <c r="J66" s="12"/>
      <c r="K66" s="194">
        <f t="shared" si="65"/>
        <v>0</v>
      </c>
      <c r="L66" s="195">
        <f t="shared" si="66"/>
        <v>0</v>
      </c>
      <c r="M66" s="246"/>
    </row>
    <row r="67" spans="1:13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32"/>
      <c r="J67" s="12"/>
      <c r="K67" s="194">
        <f t="shared" si="65"/>
        <v>0</v>
      </c>
      <c r="L67" s="195">
        <f t="shared" si="66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193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32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32">
        <v>0</v>
      </c>
      <c r="J70" s="12"/>
      <c r="K70" s="194">
        <f t="shared" si="70"/>
        <v>0</v>
      </c>
      <c r="L70" s="195">
        <f t="shared" si="71"/>
        <v>0</v>
      </c>
      <c r="M70" s="246"/>
    </row>
    <row r="71" spans="1:13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32"/>
      <c r="J71" s="12"/>
      <c r="K71" s="194">
        <f t="shared" ref="K71" si="74">I71*J71</f>
        <v>0</v>
      </c>
      <c r="L71" s="195">
        <f t="shared" ref="L71" si="75">K71+H71</f>
        <v>0</v>
      </c>
      <c r="M71" s="246"/>
    </row>
    <row r="72" spans="1:13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32"/>
      <c r="J72" s="12"/>
      <c r="K72" s="194">
        <f t="shared" si="70"/>
        <v>0</v>
      </c>
      <c r="L72" s="195">
        <f t="shared" si="71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193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32"/>
      <c r="J77" s="12"/>
      <c r="K77" s="194">
        <f t="shared" ref="K77:K82" si="80">I77*J77</f>
        <v>0</v>
      </c>
      <c r="L77" s="195">
        <f t="shared" ref="L77:L82" si="81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32"/>
      <c r="J78" s="12"/>
      <c r="K78" s="194">
        <f t="shared" si="80"/>
        <v>0</v>
      </c>
      <c r="L78" s="195">
        <f t="shared" si="81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32"/>
      <c r="J79" s="12"/>
      <c r="K79" s="194">
        <f t="shared" si="80"/>
        <v>0</v>
      </c>
      <c r="L79" s="195">
        <f t="shared" si="81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32"/>
      <c r="J80" s="12"/>
      <c r="K80" s="194">
        <f t="shared" si="80"/>
        <v>0</v>
      </c>
      <c r="L80" s="195">
        <f t="shared" si="81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32"/>
      <c r="J81" s="12"/>
      <c r="K81" s="194">
        <f t="shared" si="80"/>
        <v>0</v>
      </c>
      <c r="L81" s="195">
        <f t="shared" si="81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32"/>
      <c r="J82" s="12"/>
      <c r="K82" s="194">
        <f t="shared" si="80"/>
        <v>0</v>
      </c>
      <c r="L82" s="195">
        <f t="shared" si="81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9BEC-D383-472E-BE84-7DFA94342356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15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276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32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32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32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193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32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32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32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32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32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193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:F39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32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si="26"/>
        <v>0</v>
      </c>
      <c r="G36" s="200">
        <f>$B$8</f>
        <v>0.12345</v>
      </c>
      <c r="H36" s="194">
        <f t="shared" si="27"/>
        <v>0</v>
      </c>
      <c r="I36" s="132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si="26"/>
        <v>0</v>
      </c>
      <c r="G37" s="200">
        <f>$B$8</f>
        <v>0.12345</v>
      </c>
      <c r="H37" s="194">
        <f t="shared" si="27"/>
        <v>0</v>
      </c>
      <c r="I37" s="132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26"/>
        <v>0</v>
      </c>
      <c r="G38" s="201">
        <f>$B$8</f>
        <v>0.12345</v>
      </c>
      <c r="H38" s="194">
        <f>IF(G38&lt;&gt;0,F38/G38,0)</f>
        <v>0</v>
      </c>
      <c r="I38" s="132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26"/>
        <v>0</v>
      </c>
      <c r="G39" s="200">
        <f>$B$8</f>
        <v>0.12345</v>
      </c>
      <c r="H39" s="194">
        <f t="shared" si="27"/>
        <v>0</v>
      </c>
      <c r="I39" s="132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193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1">IF(G41&lt;&gt;0,F41/G41,0)</f>
        <v>0</v>
      </c>
      <c r="I41" s="132"/>
      <c r="J41" s="190">
        <f>'G3_3 Shelters'!F39</f>
        <v>0</v>
      </c>
      <c r="K41" s="194">
        <f t="shared" ref="K41:K45" si="32">I41*J41</f>
        <v>0</v>
      </c>
      <c r="L41" s="195">
        <f t="shared" ref="L41:L45" si="33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4">$B$7</f>
        <v>FC</v>
      </c>
      <c r="D42" s="125">
        <v>0</v>
      </c>
      <c r="E42" s="12"/>
      <c r="F42" s="190">
        <f t="shared" ref="F42:F45" si="35">D42*E42</f>
        <v>0</v>
      </c>
      <c r="G42" s="200">
        <f>$B$8</f>
        <v>0.12345</v>
      </c>
      <c r="H42" s="194">
        <f t="shared" si="31"/>
        <v>0</v>
      </c>
      <c r="I42" s="132">
        <v>0</v>
      </c>
      <c r="J42" s="12"/>
      <c r="K42" s="194">
        <f t="shared" si="32"/>
        <v>0</v>
      </c>
      <c r="L42" s="195">
        <f t="shared" si="33"/>
        <v>0</v>
      </c>
      <c r="M42" s="246"/>
    </row>
    <row r="43" spans="1:13" s="6" customFormat="1" ht="13" x14ac:dyDescent="0.3">
      <c r="A43" s="293"/>
      <c r="B43" s="22"/>
      <c r="C43" s="198" t="str">
        <f t="shared" si="34"/>
        <v>FC</v>
      </c>
      <c r="D43" s="125"/>
      <c r="E43" s="12"/>
      <c r="F43" s="190">
        <f t="shared" si="35"/>
        <v>0</v>
      </c>
      <c r="G43" s="200">
        <f>$B$8</f>
        <v>0.12345</v>
      </c>
      <c r="H43" s="194">
        <f t="shared" si="31"/>
        <v>0</v>
      </c>
      <c r="I43" s="132"/>
      <c r="J43" s="12"/>
      <c r="K43" s="194">
        <f t="shared" si="32"/>
        <v>0</v>
      </c>
      <c r="L43" s="195">
        <f t="shared" si="33"/>
        <v>0</v>
      </c>
      <c r="M43" s="246"/>
    </row>
    <row r="44" spans="1:13" s="6" customFormat="1" ht="13" x14ac:dyDescent="0.3">
      <c r="A44" s="293"/>
      <c r="B44" s="22"/>
      <c r="C44" s="198" t="str">
        <f t="shared" si="34"/>
        <v>FC</v>
      </c>
      <c r="D44" s="123"/>
      <c r="E44" s="12"/>
      <c r="F44" s="190">
        <f t="shared" si="35"/>
        <v>0</v>
      </c>
      <c r="G44" s="201">
        <f>$B$8</f>
        <v>0.12345</v>
      </c>
      <c r="H44" s="194">
        <f>IF(G44&lt;&gt;0,F44/G44,0)</f>
        <v>0</v>
      </c>
      <c r="I44" s="132"/>
      <c r="J44" s="12"/>
      <c r="K44" s="194">
        <f t="shared" si="32"/>
        <v>0</v>
      </c>
      <c r="L44" s="195">
        <f t="shared" si="33"/>
        <v>0</v>
      </c>
      <c r="M44" s="246"/>
    </row>
    <row r="45" spans="1:13" s="6" customFormat="1" ht="13" x14ac:dyDescent="0.3">
      <c r="A45" s="293"/>
      <c r="B45" s="22"/>
      <c r="C45" s="198" t="str">
        <f t="shared" si="34"/>
        <v>FC</v>
      </c>
      <c r="D45" s="125"/>
      <c r="E45" s="12"/>
      <c r="F45" s="190">
        <f t="shared" si="35"/>
        <v>0</v>
      </c>
      <c r="G45" s="200">
        <f>$B$8</f>
        <v>0.12345</v>
      </c>
      <c r="H45" s="194">
        <f t="shared" si="31"/>
        <v>0</v>
      </c>
      <c r="I45" s="132"/>
      <c r="J45" s="12"/>
      <c r="K45" s="194">
        <f t="shared" si="32"/>
        <v>0</v>
      </c>
      <c r="L45" s="195">
        <f t="shared" si="33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193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193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6">$B$7</f>
        <v>FC</v>
      </c>
      <c r="D48" s="123"/>
      <c r="E48" s="12"/>
      <c r="F48" s="190">
        <f t="shared" ref="F48:F54" si="37">D48*E48</f>
        <v>0</v>
      </c>
      <c r="G48" s="201">
        <f t="shared" ref="G48:G53" si="38">$B$8</f>
        <v>0.12345</v>
      </c>
      <c r="H48" s="194">
        <f t="shared" ref="H48:H53" si="39">IF(G48&lt;&gt;0,F48/G48,0)</f>
        <v>0</v>
      </c>
      <c r="I48" s="132"/>
      <c r="J48" s="12"/>
      <c r="K48" s="194">
        <f t="shared" ref="K48:K54" si="40">I48*J48</f>
        <v>0</v>
      </c>
      <c r="L48" s="195">
        <f t="shared" ref="L48:L54" si="41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6"/>
        <v>FC</v>
      </c>
      <c r="D49" s="123"/>
      <c r="E49" s="12"/>
      <c r="F49" s="190">
        <f t="shared" si="37"/>
        <v>0</v>
      </c>
      <c r="G49" s="201">
        <f t="shared" si="38"/>
        <v>0.12345</v>
      </c>
      <c r="H49" s="194">
        <f t="shared" si="39"/>
        <v>0</v>
      </c>
      <c r="I49" s="132"/>
      <c r="J49" s="12"/>
      <c r="K49" s="194">
        <f t="shared" si="40"/>
        <v>0</v>
      </c>
      <c r="L49" s="195">
        <f t="shared" si="41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6"/>
        <v>FC</v>
      </c>
      <c r="D50" s="123"/>
      <c r="E50" s="12"/>
      <c r="F50" s="190">
        <f t="shared" si="37"/>
        <v>0</v>
      </c>
      <c r="G50" s="201">
        <f t="shared" si="38"/>
        <v>0.12345</v>
      </c>
      <c r="H50" s="194">
        <f t="shared" si="39"/>
        <v>0</v>
      </c>
      <c r="I50" s="132"/>
      <c r="J50" s="12"/>
      <c r="K50" s="194">
        <f t="shared" si="40"/>
        <v>0</v>
      </c>
      <c r="L50" s="195">
        <f t="shared" si="41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6"/>
        <v>FC</v>
      </c>
      <c r="D51" s="123">
        <v>0</v>
      </c>
      <c r="E51" s="12"/>
      <c r="F51" s="190">
        <f t="shared" si="37"/>
        <v>0</v>
      </c>
      <c r="G51" s="201">
        <f t="shared" si="38"/>
        <v>0.12345</v>
      </c>
      <c r="H51" s="194">
        <f t="shared" si="39"/>
        <v>0</v>
      </c>
      <c r="I51" s="132">
        <v>0</v>
      </c>
      <c r="J51" s="12"/>
      <c r="K51" s="194">
        <f t="shared" si="40"/>
        <v>0</v>
      </c>
      <c r="L51" s="195">
        <f t="shared" si="41"/>
        <v>0</v>
      </c>
      <c r="M51" s="246"/>
    </row>
    <row r="52" spans="1:13" s="6" customFormat="1" ht="13" x14ac:dyDescent="0.3">
      <c r="A52" s="295"/>
      <c r="B52" s="287"/>
      <c r="C52" s="198" t="str">
        <f t="shared" si="36"/>
        <v>FC</v>
      </c>
      <c r="D52" s="123"/>
      <c r="E52" s="12"/>
      <c r="F52" s="190">
        <f t="shared" si="37"/>
        <v>0</v>
      </c>
      <c r="G52" s="201">
        <f t="shared" si="38"/>
        <v>0.12345</v>
      </c>
      <c r="H52" s="194">
        <f t="shared" si="39"/>
        <v>0</v>
      </c>
      <c r="I52" s="132"/>
      <c r="J52" s="12"/>
      <c r="K52" s="194">
        <f t="shared" si="40"/>
        <v>0</v>
      </c>
      <c r="L52" s="195">
        <f t="shared" si="41"/>
        <v>0</v>
      </c>
      <c r="M52" s="246"/>
    </row>
    <row r="53" spans="1:13" s="6" customFormat="1" ht="13" x14ac:dyDescent="0.3">
      <c r="A53" s="295"/>
      <c r="B53" s="287"/>
      <c r="C53" s="198" t="str">
        <f t="shared" si="36"/>
        <v>FC</v>
      </c>
      <c r="D53" s="123"/>
      <c r="E53" s="12"/>
      <c r="F53" s="190">
        <f t="shared" ref="F53" si="42">D53*E53</f>
        <v>0</v>
      </c>
      <c r="G53" s="201">
        <f t="shared" si="38"/>
        <v>0.12345</v>
      </c>
      <c r="H53" s="194">
        <f t="shared" si="39"/>
        <v>0</v>
      </c>
      <c r="I53" s="132"/>
      <c r="J53" s="12"/>
      <c r="K53" s="194">
        <f t="shared" ref="K53" si="43">I53*J53</f>
        <v>0</v>
      </c>
      <c r="L53" s="195">
        <f t="shared" ref="L53" si="44">K53+H53</f>
        <v>0</v>
      </c>
      <c r="M53" s="246"/>
    </row>
    <row r="54" spans="1:13" s="6" customFormat="1" ht="13" x14ac:dyDescent="0.3">
      <c r="A54" s="295"/>
      <c r="B54" s="287"/>
      <c r="C54" s="198" t="str">
        <f t="shared" si="36"/>
        <v>FC</v>
      </c>
      <c r="D54" s="123"/>
      <c r="E54" s="12"/>
      <c r="F54" s="190">
        <f t="shared" si="37"/>
        <v>0</v>
      </c>
      <c r="G54" s="201">
        <f t="shared" ref="G54" si="45">$B$8</f>
        <v>0.12345</v>
      </c>
      <c r="H54" s="194">
        <f t="shared" ref="H54" si="46">IF(G54&lt;&gt;0,F54/G54,0)</f>
        <v>0</v>
      </c>
      <c r="I54" s="132"/>
      <c r="J54" s="12"/>
      <c r="K54" s="194">
        <f t="shared" si="40"/>
        <v>0</v>
      </c>
      <c r="L54" s="195">
        <f t="shared" si="41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193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7">$B$7</f>
        <v>FC</v>
      </c>
      <c r="D56" s="123">
        <v>0</v>
      </c>
      <c r="E56" s="12"/>
      <c r="F56" s="190">
        <f t="shared" ref="F56:F58" si="48">D56*E56</f>
        <v>0</v>
      </c>
      <c r="G56" s="191">
        <f t="shared" ref="G56:G58" si="49">$B$8</f>
        <v>0.12345</v>
      </c>
      <c r="H56" s="194">
        <f>IF(G56&lt;&gt;0,F56/G56,0)</f>
        <v>0</v>
      </c>
      <c r="I56" s="132">
        <v>0</v>
      </c>
      <c r="J56" s="12"/>
      <c r="K56" s="194">
        <f t="shared" ref="K56:K58" si="50">I56*J56</f>
        <v>0</v>
      </c>
      <c r="L56" s="195">
        <f t="shared" ref="L56:L58" si="51">K56+H56</f>
        <v>0</v>
      </c>
      <c r="M56" s="246"/>
    </row>
    <row r="57" spans="1:13" s="6" customFormat="1" ht="13" x14ac:dyDescent="0.3">
      <c r="A57" s="296"/>
      <c r="B57" s="297"/>
      <c r="C57" s="198" t="str">
        <f t="shared" si="47"/>
        <v>FC</v>
      </c>
      <c r="D57" s="125"/>
      <c r="E57" s="12"/>
      <c r="F57" s="190">
        <f t="shared" si="48"/>
        <v>0</v>
      </c>
      <c r="G57" s="200">
        <f t="shared" si="49"/>
        <v>0.12345</v>
      </c>
      <c r="H57" s="194">
        <f t="shared" ref="H57:H58" si="52">IF(G57&lt;&gt;0,F57/G57,0)</f>
        <v>0</v>
      </c>
      <c r="I57" s="132"/>
      <c r="J57" s="12"/>
      <c r="K57" s="194">
        <f t="shared" si="50"/>
        <v>0</v>
      </c>
      <c r="L57" s="195">
        <f t="shared" si="51"/>
        <v>0</v>
      </c>
      <c r="M57" s="246"/>
    </row>
    <row r="58" spans="1:13" s="6" customFormat="1" ht="13" x14ac:dyDescent="0.3">
      <c r="A58" s="295"/>
      <c r="B58" s="287"/>
      <c r="C58" s="198" t="str">
        <f t="shared" si="47"/>
        <v>FC</v>
      </c>
      <c r="D58" s="125"/>
      <c r="E58" s="12"/>
      <c r="F58" s="190">
        <f t="shared" si="48"/>
        <v>0</v>
      </c>
      <c r="G58" s="200">
        <f t="shared" si="49"/>
        <v>0.12345</v>
      </c>
      <c r="H58" s="194">
        <f t="shared" si="52"/>
        <v>0</v>
      </c>
      <c r="I58" s="132"/>
      <c r="J58" s="12"/>
      <c r="K58" s="194">
        <f t="shared" si="50"/>
        <v>0</v>
      </c>
      <c r="L58" s="195">
        <f t="shared" si="51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3">$B$7</f>
        <v>FC</v>
      </c>
      <c r="D59" s="125"/>
      <c r="E59" s="12"/>
      <c r="F59" s="190">
        <f t="shared" ref="F59:F60" si="54">D59*E59</f>
        <v>0</v>
      </c>
      <c r="G59" s="200">
        <f t="shared" ref="G59:G67" si="55">$B$8</f>
        <v>0.12345</v>
      </c>
      <c r="H59" s="194">
        <f t="shared" ref="H59:H60" si="56">IF(G59&lt;&gt;0,F59/G59,0)</f>
        <v>0</v>
      </c>
      <c r="I59" s="132"/>
      <c r="J59" s="12"/>
      <c r="K59" s="194">
        <f t="shared" ref="K59:K60" si="57">I59*J59</f>
        <v>0</v>
      </c>
      <c r="L59" s="195">
        <f t="shared" ref="L59:L60" si="58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3"/>
        <v>FC</v>
      </c>
      <c r="D60" s="125"/>
      <c r="E60" s="12"/>
      <c r="F60" s="190">
        <f t="shared" si="54"/>
        <v>0</v>
      </c>
      <c r="G60" s="200">
        <f t="shared" si="55"/>
        <v>0.12345</v>
      </c>
      <c r="H60" s="194">
        <f t="shared" si="56"/>
        <v>0</v>
      </c>
      <c r="I60" s="132"/>
      <c r="J60" s="12"/>
      <c r="K60" s="194">
        <f t="shared" si="57"/>
        <v>0</v>
      </c>
      <c r="L60" s="195">
        <f t="shared" si="58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193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59">$B$7</f>
        <v>FC</v>
      </c>
      <c r="D62" s="123"/>
      <c r="E62" s="12"/>
      <c r="F62" s="190">
        <f t="shared" ref="F62:F67" si="60">D62*E62</f>
        <v>0</v>
      </c>
      <c r="G62" s="191">
        <f t="shared" si="55"/>
        <v>0.12345</v>
      </c>
      <c r="H62" s="194">
        <f t="shared" ref="H62:H67" si="61">IF(G62&lt;&gt;0,F62/G62,0)</f>
        <v>0</v>
      </c>
      <c r="I62" s="132"/>
      <c r="J62" s="12"/>
      <c r="K62" s="194">
        <f t="shared" ref="K62:K67" si="62">I62*J62</f>
        <v>0</v>
      </c>
      <c r="L62" s="195">
        <f t="shared" ref="L62:L67" si="63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59"/>
        <v>FC</v>
      </c>
      <c r="D63" s="123"/>
      <c r="E63" s="12"/>
      <c r="F63" s="190">
        <f t="shared" si="60"/>
        <v>0</v>
      </c>
      <c r="G63" s="191">
        <f t="shared" si="55"/>
        <v>0.12345</v>
      </c>
      <c r="H63" s="194">
        <f t="shared" si="61"/>
        <v>0</v>
      </c>
      <c r="I63" s="132"/>
      <c r="J63" s="12"/>
      <c r="K63" s="194">
        <f t="shared" si="62"/>
        <v>0</v>
      </c>
      <c r="L63" s="195">
        <f t="shared" si="63"/>
        <v>0</v>
      </c>
      <c r="M63" s="246"/>
    </row>
    <row r="64" spans="1:13" s="6" customFormat="1" ht="13" x14ac:dyDescent="0.3">
      <c r="A64" s="295"/>
      <c r="B64" s="287"/>
      <c r="C64" s="198" t="str">
        <f t="shared" si="59"/>
        <v>FC</v>
      </c>
      <c r="D64" s="125"/>
      <c r="E64" s="12"/>
      <c r="F64" s="190">
        <f t="shared" si="60"/>
        <v>0</v>
      </c>
      <c r="G64" s="200">
        <f t="shared" si="55"/>
        <v>0.12345</v>
      </c>
      <c r="H64" s="194">
        <f t="shared" si="61"/>
        <v>0</v>
      </c>
      <c r="I64" s="132"/>
      <c r="J64" s="12"/>
      <c r="K64" s="194">
        <f t="shared" si="62"/>
        <v>0</v>
      </c>
      <c r="L64" s="195">
        <f t="shared" si="63"/>
        <v>0</v>
      </c>
      <c r="M64" s="246"/>
    </row>
    <row r="65" spans="1:13" s="6" customFormat="1" ht="13" x14ac:dyDescent="0.3">
      <c r="A65" s="295"/>
      <c r="B65" s="287"/>
      <c r="C65" s="198" t="str">
        <f t="shared" si="59"/>
        <v>FC</v>
      </c>
      <c r="D65" s="125"/>
      <c r="E65" s="12"/>
      <c r="F65" s="190">
        <f t="shared" si="60"/>
        <v>0</v>
      </c>
      <c r="G65" s="200">
        <f t="shared" si="55"/>
        <v>0.12345</v>
      </c>
      <c r="H65" s="194">
        <f t="shared" si="61"/>
        <v>0</v>
      </c>
      <c r="I65" s="132"/>
      <c r="J65" s="12"/>
      <c r="K65" s="194">
        <f t="shared" si="62"/>
        <v>0</v>
      </c>
      <c r="L65" s="195">
        <f t="shared" si="63"/>
        <v>0</v>
      </c>
      <c r="M65" s="246"/>
    </row>
    <row r="66" spans="1:13" s="6" customFormat="1" ht="13" x14ac:dyDescent="0.3">
      <c r="A66" s="295"/>
      <c r="B66" s="287"/>
      <c r="C66" s="198" t="str">
        <f t="shared" si="59"/>
        <v>FC</v>
      </c>
      <c r="D66" s="125"/>
      <c r="E66" s="12"/>
      <c r="F66" s="190">
        <f t="shared" si="60"/>
        <v>0</v>
      </c>
      <c r="G66" s="200">
        <f t="shared" si="55"/>
        <v>0.12345</v>
      </c>
      <c r="H66" s="194">
        <f t="shared" si="61"/>
        <v>0</v>
      </c>
      <c r="I66" s="132"/>
      <c r="J66" s="12"/>
      <c r="K66" s="194">
        <f t="shared" si="62"/>
        <v>0</v>
      </c>
      <c r="L66" s="195">
        <f t="shared" si="63"/>
        <v>0</v>
      </c>
      <c r="M66" s="246"/>
    </row>
    <row r="67" spans="1:13" s="6" customFormat="1" ht="13" x14ac:dyDescent="0.3">
      <c r="A67" s="295"/>
      <c r="B67" s="287"/>
      <c r="C67" s="198" t="str">
        <f t="shared" si="59"/>
        <v>FC</v>
      </c>
      <c r="D67" s="125"/>
      <c r="E67" s="12"/>
      <c r="F67" s="190">
        <f t="shared" si="60"/>
        <v>0</v>
      </c>
      <c r="G67" s="200">
        <f t="shared" si="55"/>
        <v>0.12345</v>
      </c>
      <c r="H67" s="194">
        <f t="shared" si="61"/>
        <v>0</v>
      </c>
      <c r="I67" s="132"/>
      <c r="J67" s="12"/>
      <c r="K67" s="194">
        <f t="shared" si="62"/>
        <v>0</v>
      </c>
      <c r="L67" s="195">
        <f t="shared" si="63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193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4">$B$7</f>
        <v>FC</v>
      </c>
      <c r="D69" s="125">
        <v>0</v>
      </c>
      <c r="E69" s="12"/>
      <c r="F69" s="190">
        <f t="shared" ref="F69:F72" si="65">D69*E69</f>
        <v>0</v>
      </c>
      <c r="G69" s="200">
        <f>$B$8</f>
        <v>0.12345</v>
      </c>
      <c r="H69" s="194">
        <f t="shared" ref="H69:H72" si="66">IF(G69&lt;&gt;0,F69/G69,0)</f>
        <v>0</v>
      </c>
      <c r="I69" s="132">
        <v>0</v>
      </c>
      <c r="J69" s="12"/>
      <c r="K69" s="194">
        <f t="shared" ref="K69:K72" si="67">I69*J69</f>
        <v>0</v>
      </c>
      <c r="L69" s="195">
        <f t="shared" ref="L69:L72" si="68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4"/>
        <v>FC</v>
      </c>
      <c r="D70" s="125">
        <v>0</v>
      </c>
      <c r="E70" s="12"/>
      <c r="F70" s="190">
        <f t="shared" si="65"/>
        <v>0</v>
      </c>
      <c r="G70" s="200">
        <f>$B$8</f>
        <v>0.12345</v>
      </c>
      <c r="H70" s="194">
        <f t="shared" si="66"/>
        <v>0</v>
      </c>
      <c r="I70" s="132">
        <v>0</v>
      </c>
      <c r="J70" s="12"/>
      <c r="K70" s="194">
        <f t="shared" si="67"/>
        <v>0</v>
      </c>
      <c r="L70" s="195">
        <f t="shared" si="68"/>
        <v>0</v>
      </c>
      <c r="M70" s="246"/>
    </row>
    <row r="71" spans="1:13" s="6" customFormat="1" ht="13" x14ac:dyDescent="0.3">
      <c r="A71" s="293"/>
      <c r="B71" s="22"/>
      <c r="C71" s="198" t="str">
        <f t="shared" si="64"/>
        <v>FC</v>
      </c>
      <c r="D71" s="125"/>
      <c r="E71" s="12"/>
      <c r="F71" s="190">
        <f t="shared" ref="F71" si="69">D71*E71</f>
        <v>0</v>
      </c>
      <c r="G71" s="200">
        <f>$B$8</f>
        <v>0.12345</v>
      </c>
      <c r="H71" s="194">
        <f t="shared" ref="H71" si="70">IF(G71&lt;&gt;0,F71/G71,0)</f>
        <v>0</v>
      </c>
      <c r="I71" s="132"/>
      <c r="J71" s="12"/>
      <c r="K71" s="194">
        <f t="shared" ref="K71" si="71">I71*J71</f>
        <v>0</v>
      </c>
      <c r="L71" s="195">
        <f t="shared" ref="L71" si="72">K71+H71</f>
        <v>0</v>
      </c>
      <c r="M71" s="246"/>
    </row>
    <row r="72" spans="1:13" s="6" customFormat="1" ht="13" x14ac:dyDescent="0.3">
      <c r="A72" s="293"/>
      <c r="B72" s="22"/>
      <c r="C72" s="198" t="str">
        <f t="shared" si="64"/>
        <v>FC</v>
      </c>
      <c r="D72" s="125"/>
      <c r="E72" s="12"/>
      <c r="F72" s="190">
        <f t="shared" si="65"/>
        <v>0</v>
      </c>
      <c r="G72" s="200">
        <f>$B$8</f>
        <v>0.12345</v>
      </c>
      <c r="H72" s="194">
        <f t="shared" si="66"/>
        <v>0</v>
      </c>
      <c r="I72" s="132"/>
      <c r="J72" s="12"/>
      <c r="K72" s="194">
        <f t="shared" si="67"/>
        <v>0</v>
      </c>
      <c r="L72" s="195">
        <f t="shared" si="68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193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3">$B$7</f>
        <v>FC</v>
      </c>
      <c r="D77" s="125"/>
      <c r="E77" s="12"/>
      <c r="F77" s="190">
        <f t="shared" ref="F77:F82" si="74">D77*E77</f>
        <v>0</v>
      </c>
      <c r="G77" s="200">
        <f t="shared" ref="G77:G82" si="75">$B$8</f>
        <v>0.12345</v>
      </c>
      <c r="H77" s="194">
        <f t="shared" ref="H77:H82" si="76">IF(G77&lt;&gt;0,F77/G77,0)</f>
        <v>0</v>
      </c>
      <c r="I77" s="132"/>
      <c r="J77" s="12"/>
      <c r="K77" s="194">
        <f t="shared" ref="K77:K82" si="77">I77*J77</f>
        <v>0</v>
      </c>
      <c r="L77" s="195">
        <f t="shared" ref="L77:L82" si="78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3"/>
        <v>FC</v>
      </c>
      <c r="D78" s="125"/>
      <c r="E78" s="12"/>
      <c r="F78" s="190">
        <f t="shared" si="74"/>
        <v>0</v>
      </c>
      <c r="G78" s="200">
        <f t="shared" si="75"/>
        <v>0.12345</v>
      </c>
      <c r="H78" s="194">
        <f t="shared" si="76"/>
        <v>0</v>
      </c>
      <c r="I78" s="132"/>
      <c r="J78" s="12"/>
      <c r="K78" s="194">
        <f t="shared" si="77"/>
        <v>0</v>
      </c>
      <c r="L78" s="195">
        <f t="shared" si="78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3"/>
        <v>FC</v>
      </c>
      <c r="D79" s="125"/>
      <c r="E79" s="12"/>
      <c r="F79" s="190">
        <f t="shared" si="74"/>
        <v>0</v>
      </c>
      <c r="G79" s="200">
        <f t="shared" si="75"/>
        <v>0.12345</v>
      </c>
      <c r="H79" s="194">
        <f t="shared" si="76"/>
        <v>0</v>
      </c>
      <c r="I79" s="132"/>
      <c r="J79" s="12"/>
      <c r="K79" s="194">
        <f t="shared" si="77"/>
        <v>0</v>
      </c>
      <c r="L79" s="195">
        <f t="shared" si="78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3"/>
        <v>FC</v>
      </c>
      <c r="D80" s="125"/>
      <c r="E80" s="12"/>
      <c r="F80" s="190">
        <f t="shared" si="74"/>
        <v>0</v>
      </c>
      <c r="G80" s="200">
        <f t="shared" si="75"/>
        <v>0.12345</v>
      </c>
      <c r="H80" s="194">
        <f t="shared" si="76"/>
        <v>0</v>
      </c>
      <c r="I80" s="132"/>
      <c r="J80" s="12"/>
      <c r="K80" s="194">
        <f t="shared" si="77"/>
        <v>0</v>
      </c>
      <c r="L80" s="195">
        <f t="shared" si="78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3"/>
        <v>FC</v>
      </c>
      <c r="D81" s="125"/>
      <c r="E81" s="12"/>
      <c r="F81" s="190">
        <f t="shared" si="74"/>
        <v>0</v>
      </c>
      <c r="G81" s="200">
        <f t="shared" si="75"/>
        <v>0.12345</v>
      </c>
      <c r="H81" s="194">
        <f t="shared" si="76"/>
        <v>0</v>
      </c>
      <c r="I81" s="132"/>
      <c r="J81" s="12"/>
      <c r="K81" s="194">
        <f t="shared" si="77"/>
        <v>0</v>
      </c>
      <c r="L81" s="195">
        <f t="shared" si="78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3"/>
        <v>FC</v>
      </c>
      <c r="D82" s="125"/>
      <c r="E82" s="12"/>
      <c r="F82" s="190">
        <f t="shared" si="74"/>
        <v>0</v>
      </c>
      <c r="G82" s="200">
        <f t="shared" si="75"/>
        <v>0.12345</v>
      </c>
      <c r="H82" s="194">
        <f t="shared" si="76"/>
        <v>0</v>
      </c>
      <c r="I82" s="132"/>
      <c r="J82" s="12"/>
      <c r="K82" s="194">
        <f t="shared" si="77"/>
        <v>0</v>
      </c>
      <c r="L82" s="195">
        <f t="shared" si="78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79">SUM(F75:F83)+F74</f>
        <v>0</v>
      </c>
      <c r="G84" s="321"/>
      <c r="H84" s="322">
        <f t="shared" si="79"/>
        <v>0</v>
      </c>
      <c r="I84" s="323"/>
      <c r="J84" s="313">
        <f t="shared" si="79"/>
        <v>0</v>
      </c>
      <c r="K84" s="324">
        <f t="shared" si="79"/>
        <v>0</v>
      </c>
      <c r="L84" s="318">
        <f t="shared" si="79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34998626667073579"/>
  </sheetPr>
  <dimension ref="A1:L65"/>
  <sheetViews>
    <sheetView showGridLines="0" showWhiteSpace="0" zoomScale="85" zoomScaleNormal="85" zoomScalePageLayoutView="85" workbookViewId="0">
      <selection activeCell="C12" sqref="C12"/>
    </sheetView>
  </sheetViews>
  <sheetFormatPr defaultColWidth="9.33203125" defaultRowHeight="12.5" x14ac:dyDescent="0.25"/>
  <cols>
    <col min="1" max="1" width="17.6640625" style="1" customWidth="1"/>
    <col min="2" max="2" width="44.109375" style="2" customWidth="1"/>
    <col min="3" max="3" width="11.6640625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5.33203125" style="3" customWidth="1"/>
    <col min="9" max="9" width="11.44140625" style="3" customWidth="1"/>
    <col min="10" max="10" width="14.6640625" style="2" customWidth="1"/>
    <col min="11" max="11" width="20.77734375" style="3" customWidth="1"/>
    <col min="12" max="12" width="24.77734375" style="3" customWidth="1"/>
    <col min="13" max="16384" width="9.33203125" style="2"/>
  </cols>
  <sheetData>
    <row r="1" spans="1:12" ht="13" x14ac:dyDescent="0.3">
      <c r="A1" s="355" t="s">
        <v>55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112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x14ac:dyDescent="0.25">
      <c r="A5" s="4"/>
      <c r="B5" s="4"/>
      <c r="C5" s="4"/>
      <c r="D5" s="4"/>
      <c r="E5" s="4"/>
      <c r="F5" s="8"/>
      <c r="G5" s="8"/>
      <c r="H5" s="8"/>
      <c r="I5" s="8"/>
      <c r="J5" s="8"/>
      <c r="K5" s="4"/>
      <c r="L5" s="4"/>
    </row>
    <row r="6" spans="1:12" s="6" customFormat="1" x14ac:dyDescent="0.25">
      <c r="A6" s="4"/>
      <c r="B6" s="4"/>
      <c r="C6" s="356" t="s">
        <v>12</v>
      </c>
      <c r="D6" s="357"/>
      <c r="E6" s="357"/>
      <c r="F6" s="357"/>
      <c r="G6" s="357"/>
      <c r="H6" s="358"/>
      <c r="I6" s="356" t="s">
        <v>0</v>
      </c>
      <c r="J6" s="357"/>
      <c r="K6" s="358"/>
      <c r="L6" s="329"/>
    </row>
    <row r="7" spans="1:12" s="6" customFormat="1" x14ac:dyDescent="0.25">
      <c r="A7" s="4"/>
      <c r="B7" s="4"/>
      <c r="C7" s="359"/>
      <c r="D7" s="360"/>
      <c r="E7" s="360"/>
      <c r="F7" s="360"/>
      <c r="G7" s="360"/>
      <c r="H7" s="361"/>
      <c r="I7" s="359"/>
      <c r="J7" s="360"/>
      <c r="K7" s="361"/>
      <c r="L7" s="330"/>
    </row>
    <row r="8" spans="1:12" s="6" customFormat="1" ht="13" x14ac:dyDescent="0.2">
      <c r="A8" s="352" t="s">
        <v>25</v>
      </c>
      <c r="B8" s="349" t="s">
        <v>2</v>
      </c>
      <c r="C8" s="352" t="s">
        <v>5</v>
      </c>
      <c r="D8" s="325" t="s">
        <v>1</v>
      </c>
      <c r="E8" s="352" t="s">
        <v>6</v>
      </c>
      <c r="F8" s="352" t="s">
        <v>7</v>
      </c>
      <c r="G8" s="352" t="str">
        <f>"ROE: 1R = "&amp;'Bidder Info'!$D$5</f>
        <v>ROE: 1R = 0.12345</v>
      </c>
      <c r="H8" s="352" t="s">
        <v>11</v>
      </c>
      <c r="I8" s="325" t="s">
        <v>1</v>
      </c>
      <c r="J8" s="352" t="s">
        <v>8</v>
      </c>
      <c r="K8" s="352" t="s">
        <v>9</v>
      </c>
      <c r="L8" s="362" t="s">
        <v>10</v>
      </c>
    </row>
    <row r="9" spans="1:12" s="6" customFormat="1" ht="13" x14ac:dyDescent="0.2">
      <c r="A9" s="353"/>
      <c r="B9" s="350"/>
      <c r="C9" s="353"/>
      <c r="D9" s="305"/>
      <c r="E9" s="353"/>
      <c r="F9" s="353"/>
      <c r="G9" s="353"/>
      <c r="H9" s="353"/>
      <c r="I9" s="305"/>
      <c r="J9" s="353"/>
      <c r="K9" s="353"/>
      <c r="L9" s="362"/>
    </row>
    <row r="10" spans="1:12" s="6" customFormat="1" ht="13" x14ac:dyDescent="0.2">
      <c r="A10" s="354"/>
      <c r="B10" s="351"/>
      <c r="C10" s="354"/>
      <c r="D10" s="307"/>
      <c r="E10" s="354"/>
      <c r="F10" s="354"/>
      <c r="G10" s="354"/>
      <c r="H10" s="354"/>
      <c r="I10" s="307"/>
      <c r="J10" s="354"/>
      <c r="K10" s="354"/>
      <c r="L10" s="363"/>
    </row>
    <row r="11" spans="1:12" s="6" customFormat="1" ht="13" x14ac:dyDescent="0.3">
      <c r="A11" s="66"/>
      <c r="B11" s="63"/>
      <c r="C11" s="49"/>
      <c r="D11" s="82"/>
      <c r="E11" s="76"/>
      <c r="F11" s="76"/>
      <c r="G11" s="76"/>
      <c r="H11" s="76"/>
      <c r="I11" s="75"/>
      <c r="J11" s="76"/>
      <c r="K11" s="76"/>
      <c r="L11" s="78"/>
    </row>
    <row r="12" spans="1:12" s="6" customFormat="1" ht="13" x14ac:dyDescent="0.3">
      <c r="A12" s="66"/>
      <c r="B12" s="46"/>
      <c r="C12" s="48"/>
      <c r="D12" s="66"/>
      <c r="E12" s="75"/>
      <c r="F12" s="75"/>
      <c r="G12" s="75"/>
      <c r="H12" s="75"/>
      <c r="I12" s="75"/>
      <c r="J12" s="75"/>
      <c r="K12" s="75"/>
      <c r="L12" s="79"/>
    </row>
    <row r="13" spans="1:12" s="252" customFormat="1" ht="13" x14ac:dyDescent="0.3">
      <c r="A13" s="248">
        <v>1</v>
      </c>
      <c r="B13" s="249" t="s">
        <v>270</v>
      </c>
      <c r="C13" s="250"/>
      <c r="D13" s="248"/>
      <c r="E13" s="251">
        <f>'King Shaka Site (TX)'!E$74</f>
        <v>0</v>
      </c>
      <c r="F13" s="251">
        <f>'King Shaka Site (TX)'!F$74</f>
        <v>0</v>
      </c>
      <c r="G13" s="263">
        <f>'King Shaka Site (TX)'!G$74</f>
        <v>0.12345</v>
      </c>
      <c r="H13" s="251">
        <f>'King Shaka Site (TX)'!H$74</f>
        <v>0</v>
      </c>
      <c r="I13" s="251"/>
      <c r="J13" s="251">
        <f>'King Shaka Site (TX)'!J$74</f>
        <v>0</v>
      </c>
      <c r="K13" s="251">
        <f>'King Shaka Site (TX)'!K$74</f>
        <v>0</v>
      </c>
      <c r="L13" s="251">
        <f>'King Shaka Site (TX)'!L$74</f>
        <v>0</v>
      </c>
    </row>
    <row r="14" spans="1:12" s="252" customFormat="1" ht="13" x14ac:dyDescent="0.3">
      <c r="A14" s="248">
        <v>2</v>
      </c>
      <c r="B14" s="249" t="s">
        <v>265</v>
      </c>
      <c r="C14" s="250"/>
      <c r="D14" s="248"/>
      <c r="E14" s="251">
        <f>'King Shaka Site (RX)'!E$74</f>
        <v>0</v>
      </c>
      <c r="F14" s="251">
        <f>'King Shaka Site (RX)'!F$74</f>
        <v>0</v>
      </c>
      <c r="G14" s="263">
        <f>'King Shaka Site (RX)'!G$74</f>
        <v>0.12345</v>
      </c>
      <c r="H14" s="251">
        <f>'King Shaka Site (RX)'!H$74</f>
        <v>0</v>
      </c>
      <c r="I14" s="251"/>
      <c r="J14" s="251">
        <f>'King Shaka Site (RX)'!J$74</f>
        <v>0</v>
      </c>
      <c r="K14" s="251">
        <f>'King Shaka Site (RX)'!K$74</f>
        <v>0</v>
      </c>
      <c r="L14" s="251">
        <f>'King Shaka Site (RX)'!L$74</f>
        <v>0</v>
      </c>
    </row>
    <row r="15" spans="1:12" s="252" customFormat="1" ht="13" x14ac:dyDescent="0.3">
      <c r="A15" s="248">
        <v>3</v>
      </c>
      <c r="B15" s="249" t="s">
        <v>200</v>
      </c>
      <c r="C15" s="250"/>
      <c r="D15" s="248"/>
      <c r="E15" s="251">
        <f>'King Shaka Site (EMR)'!E$74</f>
        <v>0</v>
      </c>
      <c r="F15" s="251">
        <f>'King Shaka Site (EMR)'!F$74</f>
        <v>0</v>
      </c>
      <c r="G15" s="263">
        <f>'King Shaka Site (EMR)'!G$74</f>
        <v>0.12345</v>
      </c>
      <c r="H15" s="251">
        <f>'King Shaka Site (EMR)'!H$74</f>
        <v>0</v>
      </c>
      <c r="I15" s="251"/>
      <c r="J15" s="251">
        <f>'King Shaka Site (EMR)'!J$74</f>
        <v>0</v>
      </c>
      <c r="K15" s="251">
        <f>'King Shaka Site (EMR)'!K$74</f>
        <v>0</v>
      </c>
      <c r="L15" s="251">
        <f>'King Shaka Site (EMR)'!L$74</f>
        <v>0</v>
      </c>
    </row>
    <row r="16" spans="1:12" s="252" customFormat="1" ht="13" x14ac:dyDescent="0.3">
      <c r="A16" s="248">
        <v>4</v>
      </c>
      <c r="B16" s="249" t="s">
        <v>196</v>
      </c>
      <c r="C16" s="250"/>
      <c r="D16" s="248"/>
      <c r="E16" s="251">
        <f>'Pietermaritzburg Site'!E$74</f>
        <v>0</v>
      </c>
      <c r="F16" s="251">
        <f>'Pietermaritzburg Site'!F$74</f>
        <v>0</v>
      </c>
      <c r="G16" s="263">
        <f>'Pietermaritzburg Site'!G$80</f>
        <v>0.12345</v>
      </c>
      <c r="H16" s="251">
        <f>'Pietermaritzburg Site'!H$74</f>
        <v>0</v>
      </c>
      <c r="I16" s="251"/>
      <c r="J16" s="251">
        <f>'Pietermaritzburg Site'!J$74</f>
        <v>0</v>
      </c>
      <c r="K16" s="251">
        <f>'Pietermaritzburg Site'!K$74</f>
        <v>0</v>
      </c>
      <c r="L16" s="251">
        <f>'Pietermaritzburg Site'!L$74</f>
        <v>0</v>
      </c>
    </row>
    <row r="17" spans="1:12" s="252" customFormat="1" ht="13" x14ac:dyDescent="0.3">
      <c r="A17" s="248">
        <v>5</v>
      </c>
      <c r="B17" s="249" t="s">
        <v>197</v>
      </c>
      <c r="C17" s="250"/>
      <c r="D17" s="248"/>
      <c r="E17" s="251">
        <f>'Virginia Airport Site'!E$74</f>
        <v>0</v>
      </c>
      <c r="F17" s="251">
        <f>'Virginia Airport Site'!F$74</f>
        <v>0</v>
      </c>
      <c r="G17" s="263">
        <f>'Virginia Airport Site'!G$80</f>
        <v>0.12345</v>
      </c>
      <c r="H17" s="251">
        <f>'Virginia Airport Site'!H$74</f>
        <v>0</v>
      </c>
      <c r="I17" s="251"/>
      <c r="J17" s="251">
        <f>'Virginia Airport Site'!J$74</f>
        <v>0</v>
      </c>
      <c r="K17" s="251">
        <f>'Virginia Airport Site'!K$74</f>
        <v>0</v>
      </c>
      <c r="L17" s="251">
        <f>'Virginia Airport Site'!L$74</f>
        <v>0</v>
      </c>
    </row>
    <row r="18" spans="1:12" s="252" customFormat="1" ht="13" x14ac:dyDescent="0.3">
      <c r="A18" s="248">
        <v>6</v>
      </c>
      <c r="B18" s="249" t="s">
        <v>144</v>
      </c>
      <c r="C18" s="250"/>
      <c r="D18" s="248"/>
      <c r="E18" s="251">
        <f>'Louwsburg FRS'!E$74</f>
        <v>0</v>
      </c>
      <c r="F18" s="251">
        <f>'Louwsburg FRS'!F$74</f>
        <v>0</v>
      </c>
      <c r="G18" s="263">
        <f>'Louwsburg FRS'!G$80</f>
        <v>0.12345</v>
      </c>
      <c r="H18" s="251">
        <f>'Louwsburg FRS'!H$74</f>
        <v>0</v>
      </c>
      <c r="I18" s="251"/>
      <c r="J18" s="251">
        <f>'Louwsburg FRS'!J$74</f>
        <v>0</v>
      </c>
      <c r="K18" s="251">
        <f>'Louwsburg FRS'!K$74</f>
        <v>0</v>
      </c>
      <c r="L18" s="251">
        <f>'Louwsburg FRS'!L$74</f>
        <v>0</v>
      </c>
    </row>
    <row r="19" spans="1:12" s="252" customFormat="1" ht="13" x14ac:dyDescent="0.3">
      <c r="A19" s="248">
        <v>7</v>
      </c>
      <c r="B19" s="249" t="s">
        <v>143</v>
      </c>
      <c r="C19" s="250"/>
      <c r="D19" s="248"/>
      <c r="E19" s="251">
        <f>'Mount Ayliffe FRS'!E$74</f>
        <v>0</v>
      </c>
      <c r="F19" s="251">
        <f>'Mount Ayliffe FRS'!F$74</f>
        <v>0</v>
      </c>
      <c r="G19" s="263">
        <f>'Mount Ayliffe FRS'!G$80</f>
        <v>0.12345</v>
      </c>
      <c r="H19" s="251">
        <f>'Mount Ayliffe FRS'!H$74</f>
        <v>0</v>
      </c>
      <c r="I19" s="251"/>
      <c r="J19" s="251">
        <f>'Mount Ayliffe FRS'!J$74</f>
        <v>0</v>
      </c>
      <c r="K19" s="251">
        <f>'Mount Ayliffe FRS'!K$74</f>
        <v>0</v>
      </c>
      <c r="L19" s="251">
        <f>'Mount Ayliffe FRS'!L$74</f>
        <v>0</v>
      </c>
    </row>
    <row r="20" spans="1:12" s="252" customFormat="1" ht="13" x14ac:dyDescent="0.3">
      <c r="A20" s="248">
        <v>8</v>
      </c>
      <c r="B20" s="249" t="s">
        <v>202</v>
      </c>
      <c r="C20" s="250"/>
      <c r="D20" s="248"/>
      <c r="E20" s="251">
        <f>'Port Elizabeth Site (TX)'!E$74</f>
        <v>0</v>
      </c>
      <c r="F20" s="251">
        <f>'Port Elizabeth Site (TX)'!F$74</f>
        <v>0</v>
      </c>
      <c r="G20" s="263">
        <f>'Port Elizabeth Site (TX)'!G$80</f>
        <v>0.12345</v>
      </c>
      <c r="H20" s="251">
        <f>'Port Elizabeth Site (TX)'!H$74</f>
        <v>0</v>
      </c>
      <c r="I20" s="251"/>
      <c r="J20" s="251">
        <f>'Port Elizabeth Site (TX)'!J$74</f>
        <v>0</v>
      </c>
      <c r="K20" s="251">
        <f>'Port Elizabeth Site (TX)'!K$74</f>
        <v>0</v>
      </c>
      <c r="L20" s="251">
        <f>'Port Elizabeth Site (TX)'!L$74</f>
        <v>0</v>
      </c>
    </row>
    <row r="21" spans="1:12" s="252" customFormat="1" ht="13" x14ac:dyDescent="0.3">
      <c r="A21" s="248">
        <v>9</v>
      </c>
      <c r="B21" s="249" t="s">
        <v>278</v>
      </c>
      <c r="C21" s="250"/>
      <c r="D21" s="248"/>
      <c r="E21" s="251">
        <f>'Port Elizabeth Site (RX)'!E$74</f>
        <v>0</v>
      </c>
      <c r="F21" s="251">
        <f>'Port Elizabeth Site (RX)'!F$74</f>
        <v>0</v>
      </c>
      <c r="G21" s="263">
        <f>'Port Elizabeth Site (RX)'!G$74</f>
        <v>0.12345</v>
      </c>
      <c r="H21" s="251">
        <f>'Port Elizabeth Site (RX)'!H$74</f>
        <v>0</v>
      </c>
      <c r="I21" s="251"/>
      <c r="J21" s="251">
        <f>'Port Elizabeth Site (RX)'!J$74</f>
        <v>0</v>
      </c>
      <c r="K21" s="251">
        <f>'Port Elizabeth Site (RX)'!K$74</f>
        <v>0</v>
      </c>
      <c r="L21" s="251">
        <f>'Port Elizabeth Site (RX)'!L$74</f>
        <v>0</v>
      </c>
    </row>
    <row r="22" spans="1:12" s="252" customFormat="1" ht="13" x14ac:dyDescent="0.3">
      <c r="A22" s="248">
        <v>10</v>
      </c>
      <c r="B22" s="249" t="s">
        <v>269</v>
      </c>
      <c r="C22" s="250"/>
      <c r="D22" s="248"/>
      <c r="E22" s="251">
        <f>'Port Elizabeth Site (EMR)'!E$74</f>
        <v>0</v>
      </c>
      <c r="F22" s="251">
        <f>'Port Elizabeth Site (EMR)'!F$74</f>
        <v>0</v>
      </c>
      <c r="G22" s="263">
        <f>'Port Elizabeth Site (EMR)'!G$74</f>
        <v>0.12345</v>
      </c>
      <c r="H22" s="251">
        <f>'Port Elizabeth Site (EMR)'!H$74</f>
        <v>0</v>
      </c>
      <c r="I22" s="251"/>
      <c r="J22" s="251">
        <f>'Port Elizabeth Site (EMR)'!J$74</f>
        <v>0</v>
      </c>
      <c r="K22" s="251">
        <f>'Port Elizabeth Site (EMR)'!K$74</f>
        <v>0</v>
      </c>
      <c r="L22" s="251">
        <f>'Port Elizabeth Site (EMR)'!L$74</f>
        <v>0</v>
      </c>
    </row>
    <row r="23" spans="1:12" s="252" customFormat="1" ht="13" x14ac:dyDescent="0.3">
      <c r="A23" s="248">
        <v>11</v>
      </c>
      <c r="B23" s="249" t="s">
        <v>145</v>
      </c>
      <c r="C23" s="250"/>
      <c r="D23" s="248"/>
      <c r="E23" s="251">
        <f>'Hummansdorp FRS'!E$74</f>
        <v>0</v>
      </c>
      <c r="F23" s="251">
        <f>'Hummansdorp FRS'!F$74</f>
        <v>0</v>
      </c>
      <c r="G23" s="263">
        <f>'Hummansdorp FRS'!G$80</f>
        <v>0.12345</v>
      </c>
      <c r="H23" s="251">
        <f>'Hummansdorp FRS'!H$74</f>
        <v>0</v>
      </c>
      <c r="I23" s="251"/>
      <c r="J23" s="251">
        <f>'Hummansdorp FRS'!J$74</f>
        <v>0</v>
      </c>
      <c r="K23" s="251">
        <f>'Hummansdorp FRS'!K$74</f>
        <v>0</v>
      </c>
      <c r="L23" s="251">
        <f>'Hummansdorp FRS'!L$74</f>
        <v>0</v>
      </c>
    </row>
    <row r="24" spans="1:12" s="252" customFormat="1" ht="13" x14ac:dyDescent="0.3">
      <c r="A24" s="248">
        <v>12</v>
      </c>
      <c r="B24" s="249" t="s">
        <v>203</v>
      </c>
      <c r="C24" s="250"/>
      <c r="D24" s="248"/>
      <c r="E24" s="251">
        <f>'East London Site (TX)'!E$74</f>
        <v>0</v>
      </c>
      <c r="F24" s="251">
        <f>'East London Site (TX)'!F$74</f>
        <v>0</v>
      </c>
      <c r="G24" s="263">
        <f>'East London Site (TX)'!G$80</f>
        <v>0.12345</v>
      </c>
      <c r="H24" s="251">
        <f>'East London Site (TX)'!H$74</f>
        <v>0</v>
      </c>
      <c r="I24" s="251"/>
      <c r="J24" s="251">
        <f>'East London Site (TX)'!J$74</f>
        <v>0</v>
      </c>
      <c r="K24" s="251">
        <f>'East London Site (TX)'!K$74</f>
        <v>0</v>
      </c>
      <c r="L24" s="251">
        <f>'East London Site (TX)'!L$74</f>
        <v>0</v>
      </c>
    </row>
    <row r="25" spans="1:12" s="252" customFormat="1" ht="13" x14ac:dyDescent="0.3">
      <c r="A25" s="248">
        <v>13</v>
      </c>
      <c r="B25" s="249" t="s">
        <v>204</v>
      </c>
      <c r="C25" s="250"/>
      <c r="D25" s="248"/>
      <c r="E25" s="251">
        <f>'East London Site (RX)'!E$74</f>
        <v>0</v>
      </c>
      <c r="F25" s="251">
        <f>'East London Site (RX)'!F$74</f>
        <v>0</v>
      </c>
      <c r="G25" s="263">
        <f>'East London Site (RX)'!G$74</f>
        <v>0.12345</v>
      </c>
      <c r="H25" s="251">
        <f>'East London Site (RX)'!H$74</f>
        <v>0</v>
      </c>
      <c r="I25" s="251"/>
      <c r="J25" s="251">
        <f>'East London Site (RX)'!J$74</f>
        <v>0</v>
      </c>
      <c r="K25" s="251">
        <f>'East London Site (RX)'!K$74</f>
        <v>0</v>
      </c>
      <c r="L25" s="251">
        <f>'East London Site (RX)'!L$74</f>
        <v>0</v>
      </c>
    </row>
    <row r="26" spans="1:12" s="252" customFormat="1" ht="13" x14ac:dyDescent="0.3">
      <c r="A26" s="248">
        <v>14</v>
      </c>
      <c r="B26" s="249" t="s">
        <v>267</v>
      </c>
      <c r="C26" s="250"/>
      <c r="D26" s="248"/>
      <c r="E26" s="251">
        <f>'East London Site (EMR)'!E$74</f>
        <v>0</v>
      </c>
      <c r="F26" s="251">
        <f>'East London Site (EMR)'!F$74</f>
        <v>0</v>
      </c>
      <c r="G26" s="263">
        <f>'East London Site (EMR)'!G$74</f>
        <v>0.12345</v>
      </c>
      <c r="H26" s="251">
        <f>'East London Site (EMR)'!H$74</f>
        <v>0</v>
      </c>
      <c r="I26" s="251"/>
      <c r="J26" s="251">
        <f>'East London Site (EMR)'!J$74</f>
        <v>0</v>
      </c>
      <c r="K26" s="251">
        <f>'East London Site (EMR)'!K$74</f>
        <v>0</v>
      </c>
      <c r="L26" s="251">
        <f>'East London Site (EMR)'!L$74</f>
        <v>0</v>
      </c>
    </row>
    <row r="27" spans="1:12" s="252" customFormat="1" ht="13" x14ac:dyDescent="0.3">
      <c r="A27" s="248">
        <v>15</v>
      </c>
      <c r="B27" s="249" t="s">
        <v>146</v>
      </c>
      <c r="C27" s="250"/>
      <c r="D27" s="248"/>
      <c r="E27" s="251">
        <f>'Umthatha FRS'!E$74</f>
        <v>0</v>
      </c>
      <c r="F27" s="251">
        <f>'Umthatha FRS'!F$74</f>
        <v>0</v>
      </c>
      <c r="G27" s="263">
        <f>'Umthatha FRS'!G$80</f>
        <v>0.12345</v>
      </c>
      <c r="H27" s="251">
        <f>'Umthatha FRS'!H$74</f>
        <v>0</v>
      </c>
      <c r="I27" s="251"/>
      <c r="J27" s="251">
        <f>'Umthatha FRS'!J$74</f>
        <v>0</v>
      </c>
      <c r="K27" s="251">
        <f>'Umthatha FRS'!K$74</f>
        <v>0</v>
      </c>
      <c r="L27" s="251">
        <f>'Umthatha FRS'!L$74</f>
        <v>0</v>
      </c>
    </row>
    <row r="28" spans="1:12" s="252" customFormat="1" ht="13" x14ac:dyDescent="0.3">
      <c r="A28" s="248">
        <v>16</v>
      </c>
      <c r="B28" s="249" t="s">
        <v>187</v>
      </c>
      <c r="C28" s="250"/>
      <c r="D28" s="248"/>
      <c r="E28" s="251">
        <f>'Queenstown FRS'!E$74</f>
        <v>0</v>
      </c>
      <c r="F28" s="251">
        <f>'Queenstown FRS'!F$74</f>
        <v>0</v>
      </c>
      <c r="G28" s="263">
        <f>'Queenstown FRS'!G$80</f>
        <v>0.12345</v>
      </c>
      <c r="H28" s="251">
        <f>'Queenstown FRS'!H$74</f>
        <v>0</v>
      </c>
      <c r="I28" s="251"/>
      <c r="J28" s="251">
        <f>'Queenstown FRS'!J$74</f>
        <v>0</v>
      </c>
      <c r="K28" s="251">
        <f>'Queenstown FRS'!K$74</f>
        <v>0</v>
      </c>
      <c r="L28" s="251">
        <f>'Queenstown FRS'!L$74</f>
        <v>0</v>
      </c>
    </row>
    <row r="29" spans="1:12" s="252" customFormat="1" ht="13" x14ac:dyDescent="0.3">
      <c r="A29" s="248">
        <v>17</v>
      </c>
      <c r="B29" s="249" t="s">
        <v>205</v>
      </c>
      <c r="C29" s="250"/>
      <c r="D29" s="248"/>
      <c r="E29" s="251">
        <f>'George Site (TX)'!E$74</f>
        <v>0</v>
      </c>
      <c r="F29" s="251">
        <f>'George Site (TX)'!F$74</f>
        <v>0</v>
      </c>
      <c r="G29" s="263">
        <f>'George Site (TX)'!G$80</f>
        <v>0.12345</v>
      </c>
      <c r="H29" s="251">
        <f>'George Site (TX)'!H$74</f>
        <v>0</v>
      </c>
      <c r="I29" s="251"/>
      <c r="J29" s="251">
        <f>'George Site (TX)'!J$74</f>
        <v>0</v>
      </c>
      <c r="K29" s="251">
        <f>'George Site (TX)'!K$74</f>
        <v>0</v>
      </c>
      <c r="L29" s="251">
        <f>'George Site (TX)'!L$74</f>
        <v>0</v>
      </c>
    </row>
    <row r="30" spans="1:12" s="252" customFormat="1" ht="13" x14ac:dyDescent="0.3">
      <c r="A30" s="248">
        <v>18</v>
      </c>
      <c r="B30" s="249" t="s">
        <v>248</v>
      </c>
      <c r="C30" s="250"/>
      <c r="D30" s="248"/>
      <c r="E30" s="251">
        <f>'George Site (RX)'!E$74</f>
        <v>0</v>
      </c>
      <c r="F30" s="251">
        <f>'George Site (RX)'!F$74</f>
        <v>0</v>
      </c>
      <c r="G30" s="263">
        <f>'George Site (RX)'!G$74</f>
        <v>0.12345</v>
      </c>
      <c r="H30" s="251">
        <f>'George Site (RX)'!H$74</f>
        <v>0</v>
      </c>
      <c r="I30" s="251"/>
      <c r="J30" s="251">
        <f>'George Site (RX)'!J$74</f>
        <v>0</v>
      </c>
      <c r="K30" s="251">
        <f>'George Site (RX)'!K$74</f>
        <v>0</v>
      </c>
      <c r="L30" s="251">
        <f>'George Site (RX)'!L$74</f>
        <v>0</v>
      </c>
    </row>
    <row r="31" spans="1:12" s="252" customFormat="1" ht="13" x14ac:dyDescent="0.3">
      <c r="A31" s="248">
        <v>19</v>
      </c>
      <c r="B31" s="249" t="s">
        <v>268</v>
      </c>
      <c r="C31" s="250"/>
      <c r="D31" s="248"/>
      <c r="E31" s="251">
        <f>'George Site (EMR)'!E$74</f>
        <v>0</v>
      </c>
      <c r="F31" s="251">
        <f>'George Site (EMR)'!F$74</f>
        <v>0</v>
      </c>
      <c r="G31" s="263">
        <f>'George Site (EMR)'!G$74</f>
        <v>0.12345</v>
      </c>
      <c r="H31" s="251">
        <f>'George Site (EMR)'!H$74</f>
        <v>0</v>
      </c>
      <c r="I31" s="251"/>
      <c r="J31" s="251">
        <f>'George Site (EMR)'!J$74</f>
        <v>0</v>
      </c>
      <c r="K31" s="251">
        <f>'George Site (EMR)'!K$74</f>
        <v>0</v>
      </c>
      <c r="L31" s="251">
        <f>'George Site (EMR)'!L$74</f>
        <v>0</v>
      </c>
    </row>
    <row r="32" spans="1:12" s="252" customFormat="1" ht="13" x14ac:dyDescent="0.3">
      <c r="A32" s="248">
        <v>20</v>
      </c>
      <c r="B32" s="249" t="s">
        <v>147</v>
      </c>
      <c r="C32" s="250"/>
      <c r="D32" s="248"/>
      <c r="E32" s="251">
        <f>'Potjiesberg FRS'!E$74</f>
        <v>0</v>
      </c>
      <c r="F32" s="251">
        <f>'Potjiesberg FRS'!F$74</f>
        <v>0</v>
      </c>
      <c r="G32" s="263">
        <f>'Potjiesberg FRS'!G$80</f>
        <v>0.12345</v>
      </c>
      <c r="H32" s="251">
        <f>'Potjiesberg FRS'!H$74</f>
        <v>0</v>
      </c>
      <c r="I32" s="251"/>
      <c r="J32" s="251">
        <f>'Potjiesberg FRS'!J$74</f>
        <v>0</v>
      </c>
      <c r="K32" s="251">
        <f>'Potjiesberg FRS'!K$74</f>
        <v>0</v>
      </c>
      <c r="L32" s="251">
        <f>'Potjiesberg FRS'!L$74</f>
        <v>0</v>
      </c>
    </row>
    <row r="33" spans="1:12" s="252" customFormat="1" ht="13" x14ac:dyDescent="0.3">
      <c r="A33" s="248">
        <v>21</v>
      </c>
      <c r="B33" s="249" t="s">
        <v>190</v>
      </c>
      <c r="C33" s="250"/>
      <c r="D33" s="248"/>
      <c r="E33" s="251">
        <f>'Richards Bay Airport Site'!E$74</f>
        <v>0</v>
      </c>
      <c r="F33" s="251">
        <f>'Richards Bay Airport Site'!F$74</f>
        <v>0</v>
      </c>
      <c r="G33" s="263">
        <f>'Richards Bay Airport Site'!G$80</f>
        <v>0.12345</v>
      </c>
      <c r="H33" s="251">
        <f>'Richards Bay Airport Site'!H$74</f>
        <v>0</v>
      </c>
      <c r="I33" s="251"/>
      <c r="J33" s="251">
        <f>'Richards Bay Airport Site'!J$74</f>
        <v>0</v>
      </c>
      <c r="K33" s="251">
        <f>'Richards Bay Airport Site'!K$74</f>
        <v>0</v>
      </c>
      <c r="L33" s="251">
        <f>'Richards Bay Airport Site'!L$74</f>
        <v>0</v>
      </c>
    </row>
    <row r="34" spans="1:12" s="252" customFormat="1" ht="13" x14ac:dyDescent="0.3">
      <c r="A34" s="248">
        <v>22</v>
      </c>
      <c r="B34" s="249" t="s">
        <v>195</v>
      </c>
      <c r="C34" s="250"/>
      <c r="D34" s="248"/>
      <c r="E34" s="251">
        <f>ATA!E$74</f>
        <v>0</v>
      </c>
      <c r="F34" s="251">
        <f>ATA!F$74</f>
        <v>0</v>
      </c>
      <c r="G34" s="263">
        <f>ATA!G$80</f>
        <v>0.12345</v>
      </c>
      <c r="H34" s="251">
        <f>ATA!H$74</f>
        <v>0</v>
      </c>
      <c r="I34" s="251"/>
      <c r="J34" s="251">
        <f>ATA!J$74</f>
        <v>0</v>
      </c>
      <c r="K34" s="251">
        <f>ATA!K$74</f>
        <v>0</v>
      </c>
      <c r="L34" s="251">
        <f>ATA!L$74</f>
        <v>0</v>
      </c>
    </row>
    <row r="35" spans="1:12" s="252" customFormat="1" ht="13" x14ac:dyDescent="0.3">
      <c r="A35" s="248"/>
      <c r="B35" s="253"/>
      <c r="C35" s="250"/>
      <c r="D35" s="248"/>
      <c r="E35" s="251"/>
      <c r="F35" s="251"/>
      <c r="G35" s="263"/>
      <c r="H35" s="251"/>
      <c r="I35" s="254"/>
      <c r="J35" s="251"/>
      <c r="K35" s="251"/>
      <c r="L35" s="251"/>
    </row>
    <row r="36" spans="1:12" s="252" customFormat="1" ht="13" x14ac:dyDescent="0.3">
      <c r="A36" s="248" t="s">
        <v>59</v>
      </c>
      <c r="B36" s="253" t="s">
        <v>58</v>
      </c>
      <c r="C36" s="250"/>
      <c r="D36" s="248"/>
      <c r="E36" s="251"/>
      <c r="F36" s="251"/>
      <c r="G36" s="263"/>
      <c r="H36" s="251"/>
      <c r="I36" s="254"/>
      <c r="J36" s="251"/>
      <c r="K36" s="251"/>
      <c r="L36" s="251"/>
    </row>
    <row r="37" spans="1:12" s="252" customFormat="1" ht="13" x14ac:dyDescent="0.3">
      <c r="A37" s="248" t="s">
        <v>60</v>
      </c>
      <c r="B37" s="255" t="s">
        <v>13</v>
      </c>
      <c r="C37" s="250"/>
      <c r="D37" s="248"/>
      <c r="E37" s="251">
        <f>'G2_1 PMP'!E57</f>
        <v>0</v>
      </c>
      <c r="F37" s="251">
        <f>'G2_1 PMP'!F57</f>
        <v>0</v>
      </c>
      <c r="G37" s="263">
        <f>'G2_1 PMP'!G57</f>
        <v>0.12345</v>
      </c>
      <c r="H37" s="251">
        <f>'G2_1 PMP'!H57</f>
        <v>0</v>
      </c>
      <c r="I37" s="254"/>
      <c r="J37" s="251">
        <f>'G2_1 PMP'!J57</f>
        <v>0</v>
      </c>
      <c r="K37" s="251">
        <f>'G2_1 PMP'!K57</f>
        <v>0</v>
      </c>
      <c r="L37" s="251">
        <f>'G2_1 PMP'!L57</f>
        <v>0</v>
      </c>
    </row>
    <row r="38" spans="1:12" s="252" customFormat="1" ht="13.5" customHeight="1" x14ac:dyDescent="0.3">
      <c r="A38" s="248" t="s">
        <v>61</v>
      </c>
      <c r="B38" s="255" t="s">
        <v>3</v>
      </c>
      <c r="C38" s="250"/>
      <c r="D38" s="248"/>
      <c r="E38" s="251">
        <f>'G2_2 ILS'!E57</f>
        <v>0</v>
      </c>
      <c r="F38" s="251">
        <f>'G2_2 ILS'!F57</f>
        <v>0</v>
      </c>
      <c r="G38" s="263">
        <f>'G2_2 ILS'!G57</f>
        <v>0.12345</v>
      </c>
      <c r="H38" s="251">
        <f>'G2_2 ILS'!H57</f>
        <v>0</v>
      </c>
      <c r="I38" s="254"/>
      <c r="J38" s="251">
        <f>'G2_2 ILS'!J57</f>
        <v>0</v>
      </c>
      <c r="K38" s="251">
        <f>'G2_2 ILS'!K57</f>
        <v>0</v>
      </c>
      <c r="L38" s="251">
        <f>'G2_2 ILS'!L57</f>
        <v>0</v>
      </c>
    </row>
    <row r="39" spans="1:12" s="252" customFormat="1" ht="13.5" customHeight="1" x14ac:dyDescent="0.3">
      <c r="A39" s="248"/>
      <c r="B39" s="255"/>
      <c r="C39" s="250"/>
      <c r="D39" s="248"/>
      <c r="E39" s="251"/>
      <c r="F39" s="251"/>
      <c r="G39" s="263"/>
      <c r="H39" s="251"/>
      <c r="I39" s="254"/>
      <c r="J39" s="251"/>
      <c r="K39" s="251"/>
      <c r="L39" s="251"/>
    </row>
    <row r="40" spans="1:12" s="252" customFormat="1" ht="13" x14ac:dyDescent="0.3">
      <c r="A40" s="256" t="s">
        <v>90</v>
      </c>
      <c r="B40" s="257" t="s">
        <v>199</v>
      </c>
      <c r="C40" s="250"/>
      <c r="D40" s="248"/>
      <c r="E40" s="251"/>
      <c r="F40" s="251"/>
      <c r="G40" s="263"/>
      <c r="H40" s="251"/>
      <c r="I40" s="254"/>
      <c r="J40" s="251"/>
      <c r="K40" s="251"/>
      <c r="L40" s="251"/>
    </row>
    <row r="41" spans="1:12" s="252" customFormat="1" ht="13" x14ac:dyDescent="0.3">
      <c r="A41" s="256" t="s">
        <v>219</v>
      </c>
      <c r="B41" s="335" t="s">
        <v>141</v>
      </c>
      <c r="C41" s="250"/>
      <c r="D41" s="248"/>
      <c r="E41" s="251">
        <f>'G3_2 RCMMS'!E54</f>
        <v>0</v>
      </c>
      <c r="F41" s="251">
        <f>'G3_2 RCMMS'!F54</f>
        <v>0</v>
      </c>
      <c r="G41" s="263">
        <f>'G3_2 RCMMS'!G54</f>
        <v>0.12345</v>
      </c>
      <c r="H41" s="251">
        <f>'G3_2 RCMMS'!H54</f>
        <v>0</v>
      </c>
      <c r="I41" s="254"/>
      <c r="J41" s="251">
        <f>'G3_2 RCMMS'!J54</f>
        <v>0</v>
      </c>
      <c r="K41" s="251">
        <f>'G3_2 RCMMS'!K54</f>
        <v>0</v>
      </c>
      <c r="L41" s="251">
        <f>'G3_2 RCMMS'!L54</f>
        <v>0</v>
      </c>
    </row>
    <row r="42" spans="1:12" s="252" customFormat="1" ht="13.5" customHeight="1" x14ac:dyDescent="0.3">
      <c r="A42" s="248"/>
      <c r="B42" s="255"/>
      <c r="C42" s="250"/>
      <c r="D42" s="248"/>
      <c r="E42" s="251"/>
      <c r="F42" s="251"/>
      <c r="G42" s="263"/>
      <c r="H42" s="251"/>
      <c r="I42" s="254"/>
      <c r="J42" s="251"/>
      <c r="K42" s="251"/>
      <c r="L42" s="251"/>
    </row>
    <row r="43" spans="1:12" s="252" customFormat="1" ht="13.5" customHeight="1" x14ac:dyDescent="0.3">
      <c r="A43" s="248" t="s">
        <v>62</v>
      </c>
      <c r="B43" s="253" t="s">
        <v>64</v>
      </c>
      <c r="C43" s="250"/>
      <c r="D43" s="248"/>
      <c r="E43" s="251"/>
      <c r="F43" s="251"/>
      <c r="G43" s="263"/>
      <c r="H43" s="251"/>
      <c r="I43" s="254"/>
      <c r="J43" s="251"/>
      <c r="K43" s="251"/>
      <c r="L43" s="251"/>
    </row>
    <row r="44" spans="1:12" s="252" customFormat="1" ht="13.5" customHeight="1" x14ac:dyDescent="0.3">
      <c r="A44" s="248" t="s">
        <v>63</v>
      </c>
      <c r="B44" s="335" t="s">
        <v>296</v>
      </c>
      <c r="C44" s="250"/>
      <c r="D44" s="248"/>
      <c r="E44" s="251">
        <f>'G6_1 Depot Spares'!E47</f>
        <v>0</v>
      </c>
      <c r="F44" s="251">
        <f>'G6_1 Depot Spares'!F47</f>
        <v>0</v>
      </c>
      <c r="G44" s="263">
        <f>'G6_1 Depot Spares'!G47</f>
        <v>0.12345</v>
      </c>
      <c r="H44" s="251">
        <f>'G6_1 Depot Spares'!H47</f>
        <v>0</v>
      </c>
      <c r="I44" s="254"/>
      <c r="J44" s="251">
        <f>'G6_1 Depot Spares'!J47</f>
        <v>0</v>
      </c>
      <c r="K44" s="251">
        <f>'G6_1 Depot Spares'!K47</f>
        <v>0</v>
      </c>
      <c r="L44" s="251">
        <f>'G6_1 Depot Spares'!L47</f>
        <v>0</v>
      </c>
    </row>
    <row r="45" spans="1:12" s="252" customFormat="1" ht="13.5" customHeight="1" x14ac:dyDescent="0.3">
      <c r="A45" s="248" t="s">
        <v>66</v>
      </c>
      <c r="B45" s="255" t="s">
        <v>24</v>
      </c>
      <c r="C45" s="250"/>
      <c r="D45" s="248"/>
      <c r="E45" s="251">
        <f>'G6_2 Test Equipment'!E42</f>
        <v>0</v>
      </c>
      <c r="F45" s="251">
        <f>'G6_2 Test Equipment'!F42</f>
        <v>0</v>
      </c>
      <c r="G45" s="263">
        <f>'G6_2 Test Equipment'!G42</f>
        <v>0.12345</v>
      </c>
      <c r="H45" s="251">
        <f>'G6_2 Test Equipment'!H42</f>
        <v>0</v>
      </c>
      <c r="I45" s="254"/>
      <c r="J45" s="251">
        <f>'G6_2 Test Equipment'!J42</f>
        <v>0</v>
      </c>
      <c r="K45" s="251">
        <f>'G6_2 Test Equipment'!K42</f>
        <v>0</v>
      </c>
      <c r="L45" s="251">
        <f>'G6_2 Test Equipment'!L42</f>
        <v>0</v>
      </c>
    </row>
    <row r="46" spans="1:12" s="252" customFormat="1" ht="13.5" customHeight="1" x14ac:dyDescent="0.3">
      <c r="A46" s="248"/>
      <c r="B46" s="253"/>
      <c r="C46" s="250"/>
      <c r="D46" s="248"/>
      <c r="E46" s="251"/>
      <c r="F46" s="251"/>
      <c r="G46" s="263"/>
      <c r="H46" s="251"/>
      <c r="I46" s="254"/>
      <c r="J46" s="251"/>
      <c r="K46" s="251"/>
      <c r="L46" s="251"/>
    </row>
    <row r="47" spans="1:12" s="252" customFormat="1" ht="13.5" customHeight="1" x14ac:dyDescent="0.3">
      <c r="A47" s="248" t="s">
        <v>71</v>
      </c>
      <c r="B47" s="253" t="s">
        <v>95</v>
      </c>
      <c r="C47" s="250"/>
      <c r="D47" s="248"/>
      <c r="E47" s="251">
        <f>'G7 Miscellaneous'!E42</f>
        <v>0</v>
      </c>
      <c r="F47" s="251">
        <f>'G7 Miscellaneous'!F42</f>
        <v>0</v>
      </c>
      <c r="G47" s="263">
        <f>'G7 Miscellaneous'!G42</f>
        <v>0.12345</v>
      </c>
      <c r="H47" s="251">
        <f>'G7 Miscellaneous'!H42</f>
        <v>0</v>
      </c>
      <c r="I47" s="254"/>
      <c r="J47" s="251">
        <f>'G7 Miscellaneous'!J42</f>
        <v>0</v>
      </c>
      <c r="K47" s="251">
        <f>'G7 Miscellaneous'!K42</f>
        <v>0</v>
      </c>
      <c r="L47" s="251">
        <f>'G7 Miscellaneous'!L42</f>
        <v>0</v>
      </c>
    </row>
    <row r="48" spans="1:12" s="6" customFormat="1" ht="13.5" customHeight="1" x14ac:dyDescent="0.3">
      <c r="A48" s="7"/>
      <c r="B48" s="31"/>
      <c r="C48" s="29"/>
      <c r="D48" s="7"/>
      <c r="E48" s="24"/>
      <c r="F48" s="24"/>
      <c r="G48" s="264"/>
      <c r="H48" s="24"/>
      <c r="I48" s="123"/>
      <c r="J48" s="24"/>
      <c r="K48" s="24"/>
      <c r="L48" s="25"/>
    </row>
    <row r="49" spans="1:12" s="6" customFormat="1" ht="13" x14ac:dyDescent="0.3">
      <c r="A49" s="7"/>
      <c r="B49" s="17"/>
      <c r="C49" s="20"/>
      <c r="D49" s="19"/>
      <c r="E49" s="24"/>
      <c r="F49" s="24"/>
      <c r="G49" s="264"/>
      <c r="H49" s="24"/>
      <c r="I49" s="123"/>
      <c r="J49" s="24"/>
      <c r="K49" s="24"/>
      <c r="L49" s="25"/>
    </row>
    <row r="50" spans="1:12" s="6" customFormat="1" ht="14" x14ac:dyDescent="0.3">
      <c r="A50" s="146"/>
      <c r="B50" s="147" t="s">
        <v>26</v>
      </c>
      <c r="C50" s="148"/>
      <c r="D50" s="161"/>
      <c r="E50" s="161"/>
      <c r="F50" s="161">
        <f>SUM(F13:F49)</f>
        <v>0</v>
      </c>
      <c r="G50" s="265"/>
      <c r="H50" s="161">
        <f>SUM(H13:H49)</f>
        <v>0</v>
      </c>
      <c r="I50" s="161"/>
      <c r="J50" s="161"/>
      <c r="K50" s="161">
        <f>SUM(K13:K49)</f>
        <v>0</v>
      </c>
      <c r="L50" s="149">
        <f>SUM(L13:L49)</f>
        <v>0</v>
      </c>
    </row>
    <row r="51" spans="1:12" s="6" customFormat="1" ht="13" x14ac:dyDescent="0.3">
      <c r="A51" s="7"/>
      <c r="B51" s="26"/>
      <c r="C51" s="27"/>
      <c r="D51" s="32"/>
      <c r="E51" s="28"/>
      <c r="F51" s="28"/>
      <c r="G51" s="266"/>
      <c r="H51" s="28"/>
      <c r="I51" s="124"/>
      <c r="J51" s="28"/>
      <c r="K51" s="28"/>
      <c r="L51" s="25"/>
    </row>
    <row r="52" spans="1:12" s="6" customFormat="1" ht="13" x14ac:dyDescent="0.3">
      <c r="A52" s="248" t="s">
        <v>91</v>
      </c>
      <c r="B52" s="257" t="s">
        <v>244</v>
      </c>
      <c r="C52" s="250"/>
      <c r="D52" s="248"/>
      <c r="E52" s="251">
        <f>'G9 Maintenance Contract'!E41</f>
        <v>0</v>
      </c>
      <c r="F52" s="251">
        <f>'G9 Maintenance Contract'!F41</f>
        <v>0</v>
      </c>
      <c r="G52" s="263">
        <f>'G9 Maintenance Contract'!G41</f>
        <v>0.12345</v>
      </c>
      <c r="H52" s="251">
        <f>'G9 Maintenance Contract'!H41</f>
        <v>0</v>
      </c>
      <c r="I52" s="254"/>
      <c r="J52" s="251">
        <f>'G9 Maintenance Contract'!J41</f>
        <v>0</v>
      </c>
      <c r="K52" s="251">
        <f>'G9 Maintenance Contract'!K41</f>
        <v>0</v>
      </c>
      <c r="L52" s="251">
        <f>'G9 Maintenance Contract'!L41</f>
        <v>0</v>
      </c>
    </row>
    <row r="53" spans="1:12" s="6" customFormat="1" ht="13" x14ac:dyDescent="0.3">
      <c r="A53" s="7"/>
      <c r="B53" s="26"/>
      <c r="C53" s="27"/>
      <c r="D53" s="32"/>
      <c r="E53" s="28"/>
      <c r="F53" s="28"/>
      <c r="G53" s="266"/>
      <c r="H53" s="28"/>
      <c r="I53" s="124"/>
      <c r="J53" s="28"/>
      <c r="K53" s="28"/>
      <c r="L53" s="25"/>
    </row>
    <row r="54" spans="1:12" s="6" customFormat="1" ht="14" x14ac:dyDescent="0.3">
      <c r="A54" s="146"/>
      <c r="B54" s="147" t="s">
        <v>242</v>
      </c>
      <c r="C54" s="148"/>
      <c r="D54" s="161"/>
      <c r="E54" s="161"/>
      <c r="F54" s="161">
        <f>F50+F52</f>
        <v>0</v>
      </c>
      <c r="G54" s="265"/>
      <c r="H54" s="161">
        <f>H50+H52</f>
        <v>0</v>
      </c>
      <c r="I54" s="161"/>
      <c r="J54" s="161"/>
      <c r="K54" s="161">
        <f>K50+K52</f>
        <v>0</v>
      </c>
      <c r="L54" s="161">
        <f>L50+L52</f>
        <v>0</v>
      </c>
    </row>
    <row r="55" spans="1:12" s="6" customFormat="1" ht="13" x14ac:dyDescent="0.3">
      <c r="A55" s="7"/>
      <c r="B55" s="26"/>
      <c r="C55" s="27"/>
      <c r="D55" s="32"/>
      <c r="E55" s="28"/>
      <c r="F55" s="28"/>
      <c r="G55" s="266"/>
      <c r="H55" s="28"/>
      <c r="I55" s="124"/>
      <c r="J55" s="28"/>
      <c r="K55" s="28"/>
      <c r="L55" s="25"/>
    </row>
    <row r="56" spans="1:12" s="6" customFormat="1" ht="13" x14ac:dyDescent="0.3">
      <c r="A56" s="182" t="s">
        <v>80</v>
      </c>
      <c r="B56" s="48" t="s">
        <v>4</v>
      </c>
      <c r="C56" s="48"/>
      <c r="D56" s="66"/>
      <c r="E56" s="80">
        <f>'G8 Options'!E$49</f>
        <v>0</v>
      </c>
      <c r="F56" s="80">
        <f>'G8 Options'!F$49</f>
        <v>0</v>
      </c>
      <c r="G56" s="267">
        <f>'G8 Options'!G$49</f>
        <v>0.12345</v>
      </c>
      <c r="H56" s="80">
        <f>'G8 Options'!H$49</f>
        <v>0</v>
      </c>
      <c r="I56" s="122"/>
      <c r="J56" s="80">
        <f>'G8 Options'!J$49</f>
        <v>0</v>
      </c>
      <c r="K56" s="80">
        <f>'G8 Options'!K$49</f>
        <v>0</v>
      </c>
      <c r="L56" s="80">
        <f>'G8 Options'!L$49</f>
        <v>0</v>
      </c>
    </row>
    <row r="57" spans="1:12" s="6" customFormat="1" ht="13" x14ac:dyDescent="0.3">
      <c r="A57" s="183" t="s">
        <v>237</v>
      </c>
      <c r="B57" s="171">
        <f>'G8 Options'!B17</f>
        <v>0</v>
      </c>
      <c r="C57" s="181"/>
      <c r="D57" s="180"/>
      <c r="E57" s="184">
        <f>'G8 Options'!E17</f>
        <v>0</v>
      </c>
      <c r="F57" s="184">
        <f>'G8 Options'!F17</f>
        <v>0</v>
      </c>
      <c r="G57" s="270">
        <f>'G8 Options'!G17</f>
        <v>0</v>
      </c>
      <c r="H57" s="184">
        <f>'G8 Options'!H17</f>
        <v>0</v>
      </c>
      <c r="I57" s="185"/>
      <c r="J57" s="184">
        <f>'G8 Options'!J17</f>
        <v>0</v>
      </c>
      <c r="K57" s="184">
        <f>'G8 Options'!K17</f>
        <v>0</v>
      </c>
      <c r="L57" s="184">
        <f>'G8 Options'!L17</f>
        <v>0</v>
      </c>
    </row>
    <row r="58" spans="1:12" s="6" customFormat="1" ht="13" x14ac:dyDescent="0.3">
      <c r="A58" s="183" t="s">
        <v>238</v>
      </c>
      <c r="B58" s="171">
        <f>'G8 Options'!B23</f>
        <v>0</v>
      </c>
      <c r="C58" s="181"/>
      <c r="D58" s="180"/>
      <c r="E58" s="184">
        <f>'G8 Options'!E18</f>
        <v>0</v>
      </c>
      <c r="F58" s="184">
        <f>'G8 Options'!F18</f>
        <v>0</v>
      </c>
      <c r="G58" s="270">
        <f>'G8 Options'!G18</f>
        <v>0.12345</v>
      </c>
      <c r="H58" s="184">
        <f>'G8 Options'!H18</f>
        <v>0</v>
      </c>
      <c r="I58" s="185"/>
      <c r="J58" s="184">
        <f>'G8 Options'!J18</f>
        <v>0</v>
      </c>
      <c r="K58" s="184">
        <f>'G8 Options'!K18</f>
        <v>0</v>
      </c>
      <c r="L58" s="184">
        <f>'G8 Options'!L18</f>
        <v>0</v>
      </c>
    </row>
    <row r="59" spans="1:12" s="6" customFormat="1" ht="13" x14ac:dyDescent="0.3">
      <c r="A59" s="183" t="s">
        <v>239</v>
      </c>
      <c r="B59" s="171">
        <f>'G8 Options'!B31</f>
        <v>0</v>
      </c>
      <c r="C59" s="181"/>
      <c r="D59" s="180"/>
      <c r="E59" s="184">
        <f>'G8 Options'!E19</f>
        <v>0</v>
      </c>
      <c r="F59" s="184">
        <f>'G8 Options'!F19</f>
        <v>0</v>
      </c>
      <c r="G59" s="270">
        <f>'G8 Options'!G19</f>
        <v>0.12345</v>
      </c>
      <c r="H59" s="184">
        <f>'G8 Options'!H19</f>
        <v>0</v>
      </c>
      <c r="I59" s="185"/>
      <c r="J59" s="184">
        <f>'G8 Options'!J19</f>
        <v>0</v>
      </c>
      <c r="K59" s="184">
        <f>'G8 Options'!K19</f>
        <v>0</v>
      </c>
      <c r="L59" s="184">
        <f>'G8 Options'!L19</f>
        <v>0</v>
      </c>
    </row>
    <row r="60" spans="1:12" s="6" customFormat="1" ht="13" x14ac:dyDescent="0.3">
      <c r="A60" s="66"/>
      <c r="B60" s="48"/>
      <c r="C60" s="48"/>
      <c r="D60" s="66"/>
      <c r="E60" s="81"/>
      <c r="F60" s="81"/>
      <c r="G60" s="268"/>
      <c r="H60" s="81"/>
      <c r="I60" s="106"/>
      <c r="J60" s="81"/>
      <c r="K60" s="81"/>
      <c r="L60" s="50"/>
    </row>
    <row r="61" spans="1:12" s="6" customFormat="1" ht="13" x14ac:dyDescent="0.3">
      <c r="A61" s="7"/>
      <c r="B61" s="29"/>
      <c r="C61" s="29"/>
      <c r="D61" s="7"/>
      <c r="E61" s="30"/>
      <c r="F61" s="30"/>
      <c r="G61" s="269"/>
      <c r="H61" s="30"/>
      <c r="I61" s="125"/>
      <c r="J61" s="30"/>
      <c r="K61" s="30"/>
      <c r="L61" s="12"/>
    </row>
    <row r="62" spans="1:12" s="6" customFormat="1" ht="13" x14ac:dyDescent="0.3">
      <c r="A62" s="66"/>
      <c r="B62" s="48"/>
      <c r="C62" s="48"/>
      <c r="D62" s="66"/>
      <c r="E62" s="81"/>
      <c r="F62" s="81"/>
      <c r="G62" s="268"/>
      <c r="H62" s="50"/>
      <c r="I62" s="106"/>
      <c r="J62" s="81"/>
      <c r="K62" s="50"/>
      <c r="L62" s="50"/>
    </row>
    <row r="63" spans="1:12" s="6" customFormat="1" ht="14" x14ac:dyDescent="0.3">
      <c r="A63" s="146"/>
      <c r="B63" s="147" t="s">
        <v>243</v>
      </c>
      <c r="C63" s="148"/>
      <c r="D63" s="146"/>
      <c r="E63" s="161"/>
      <c r="F63" s="161">
        <f>SUM(F57:F59)+F54</f>
        <v>0</v>
      </c>
      <c r="G63" s="265"/>
      <c r="H63" s="161">
        <f>SUM(H57:H59)+H54</f>
        <v>0</v>
      </c>
      <c r="I63" s="161"/>
      <c r="J63" s="161"/>
      <c r="K63" s="161">
        <f>SUM(K57:K59)+K54</f>
        <v>0</v>
      </c>
      <c r="L63" s="161">
        <f>SUM(L57:L59)+L54</f>
        <v>0</v>
      </c>
    </row>
    <row r="64" spans="1:12" s="6" customFormat="1" ht="13" x14ac:dyDescent="0.3">
      <c r="A64" s="66"/>
      <c r="B64" s="83"/>
      <c r="C64" s="83"/>
      <c r="D64" s="82"/>
      <c r="E64" s="84"/>
      <c r="F64" s="82"/>
      <c r="G64" s="268"/>
      <c r="H64" s="82"/>
      <c r="I64" s="106"/>
      <c r="J64" s="82"/>
      <c r="K64" s="82"/>
      <c r="L64" s="50"/>
    </row>
    <row r="65" spans="1:12" s="6" customFormat="1" x14ac:dyDescent="0.25">
      <c r="A65" s="4"/>
      <c r="B65" s="11"/>
      <c r="C65" s="11"/>
      <c r="D65" s="11"/>
      <c r="E65" s="11"/>
      <c r="F65" s="4"/>
      <c r="G65" s="4"/>
      <c r="H65" s="4"/>
      <c r="I65" s="4"/>
      <c r="J65" s="4"/>
      <c r="K65" s="4"/>
      <c r="L65" s="4"/>
    </row>
  </sheetData>
  <mergeCells count="14">
    <mergeCell ref="I6:K7"/>
    <mergeCell ref="L8:L10"/>
    <mergeCell ref="E8:E10"/>
    <mergeCell ref="F8:F10"/>
    <mergeCell ref="H8:H10"/>
    <mergeCell ref="J8:J10"/>
    <mergeCell ref="K8:K10"/>
    <mergeCell ref="B8:B10"/>
    <mergeCell ref="A8:A10"/>
    <mergeCell ref="C8:C10"/>
    <mergeCell ref="G8:G10"/>
    <mergeCell ref="A1:B1"/>
    <mergeCell ref="A2:B2"/>
    <mergeCell ref="C6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0B13-1B04-4ABC-8649-AEFA53431443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16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146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  <c r="M42" s="246"/>
    </row>
    <row r="43" spans="1:13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  <c r="M43" s="246"/>
    </row>
    <row r="44" spans="1:13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  <c r="M44" s="246"/>
    </row>
    <row r="45" spans="1:13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  <c r="M51" s="246"/>
    </row>
    <row r="52" spans="1:13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  <c r="M52" s="246"/>
    </row>
    <row r="53" spans="1:13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  <c r="M53" s="246"/>
    </row>
    <row r="54" spans="1:13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  <c r="M56" s="246"/>
    </row>
    <row r="57" spans="1:13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  <c r="M57" s="246"/>
    </row>
    <row r="58" spans="1:13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  <c r="M63" s="246"/>
    </row>
    <row r="64" spans="1:13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  <c r="M64" s="246"/>
    </row>
    <row r="65" spans="1:13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  <c r="M65" s="246"/>
    </row>
    <row r="66" spans="1:13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  <c r="M66" s="246"/>
    </row>
    <row r="67" spans="1:13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  <c r="M70" s="246"/>
    </row>
    <row r="71" spans="1:13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  <c r="M71" s="246"/>
    </row>
    <row r="72" spans="1:13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A5BA-2B15-43EF-8330-0243BED065A8}">
  <sheetPr>
    <tabColor theme="7" tint="0.59999389629810485"/>
  </sheetPr>
  <dimension ref="A1:M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3" ht="13" x14ac:dyDescent="0.3">
      <c r="A1" s="355" t="s">
        <v>245</v>
      </c>
      <c r="B1" s="355"/>
    </row>
    <row r="2" spans="1:13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3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3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3" s="6" customFormat="1" ht="13" x14ac:dyDescent="0.3">
      <c r="A5" s="29" t="s">
        <v>29</v>
      </c>
      <c r="B5" s="300">
        <v>17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3" s="6" customFormat="1" ht="13" x14ac:dyDescent="0.3">
      <c r="A6" s="39" t="s">
        <v>41</v>
      </c>
      <c r="B6" s="299" t="s">
        <v>193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3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3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3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3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  <c r="M10" s="246"/>
    </row>
    <row r="11" spans="1:13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  <c r="M11" s="246"/>
    </row>
    <row r="12" spans="1:13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  <c r="M12" s="246"/>
    </row>
    <row r="13" spans="1:13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  <c r="M13" s="246"/>
    </row>
    <row r="14" spans="1:13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  <c r="M14" s="246"/>
    </row>
    <row r="15" spans="1:13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  <c r="M15" s="246"/>
    </row>
    <row r="16" spans="1:13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  <c r="M16" s="246"/>
    </row>
    <row r="17" spans="1:13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  <c r="M17" s="246"/>
    </row>
    <row r="18" spans="1:13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  <c r="M18" s="246"/>
    </row>
    <row r="19" spans="1:13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  <c r="M19" s="246"/>
    </row>
    <row r="20" spans="1:13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  <c r="M20" s="246"/>
    </row>
    <row r="21" spans="1:13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  <c r="M21" s="246"/>
    </row>
    <row r="22" spans="1:13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  <c r="M22" s="246"/>
    </row>
    <row r="23" spans="1:13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  <c r="M23" s="246"/>
    </row>
    <row r="24" spans="1:13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  <c r="M24" s="246"/>
    </row>
    <row r="25" spans="1:13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  <c r="M25" s="246"/>
    </row>
    <row r="26" spans="1:13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  <c r="M26" s="246"/>
    </row>
    <row r="27" spans="1:13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  <c r="M27" s="246"/>
    </row>
    <row r="28" spans="1:13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  <c r="M28" s="246"/>
    </row>
    <row r="29" spans="1:13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  <c r="M29" s="246"/>
    </row>
    <row r="30" spans="1:13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  <c r="M30" s="246"/>
    </row>
    <row r="31" spans="1:13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  <c r="M31" s="246"/>
    </row>
    <row r="32" spans="1:13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  <c r="M32" s="246"/>
    </row>
    <row r="33" spans="1:13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  <c r="M33" s="246"/>
    </row>
    <row r="34" spans="1:13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  <c r="M34" s="246"/>
    </row>
    <row r="35" spans="1:13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  <c r="M35" s="246"/>
    </row>
    <row r="36" spans="1:13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  <c r="M36" s="246"/>
    </row>
    <row r="37" spans="1:13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  <c r="M37" s="246"/>
    </row>
    <row r="38" spans="1:13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  <c r="M38" s="246"/>
    </row>
    <row r="39" spans="1:13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  <c r="M39" s="246"/>
    </row>
    <row r="40" spans="1:13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  <c r="M40" s="247"/>
    </row>
    <row r="41" spans="1:13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  <c r="M41" s="246"/>
    </row>
    <row r="42" spans="1:13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  <c r="M42" s="246"/>
    </row>
    <row r="43" spans="1:13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  <c r="M43" s="246"/>
    </row>
    <row r="44" spans="1:13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  <c r="M44" s="246"/>
    </row>
    <row r="45" spans="1:13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  <c r="M45" s="246"/>
    </row>
    <row r="46" spans="1:13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  <c r="M46" s="246"/>
    </row>
    <row r="47" spans="1:13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  <c r="M47" s="246"/>
    </row>
    <row r="48" spans="1:13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  <c r="M48" s="246"/>
    </row>
    <row r="49" spans="1:13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  <c r="M49" s="246"/>
    </row>
    <row r="50" spans="1:13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  <c r="M50" s="246"/>
    </row>
    <row r="51" spans="1:13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  <c r="M51" s="246"/>
    </row>
    <row r="52" spans="1:13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  <c r="M52" s="246"/>
    </row>
    <row r="53" spans="1:13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  <c r="M53" s="246"/>
    </row>
    <row r="54" spans="1:13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  <c r="M54" s="246"/>
    </row>
    <row r="55" spans="1:13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  <c r="M55" s="246"/>
    </row>
    <row r="56" spans="1:13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  <c r="M56" s="246"/>
    </row>
    <row r="57" spans="1:13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  <c r="M57" s="246"/>
    </row>
    <row r="58" spans="1:13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  <c r="M58" s="246"/>
    </row>
    <row r="59" spans="1:13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  <c r="M59" s="246"/>
    </row>
    <row r="60" spans="1:13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  <c r="M60" s="246"/>
    </row>
    <row r="61" spans="1:13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  <c r="M61" s="246"/>
    </row>
    <row r="62" spans="1:13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  <c r="M62" s="246"/>
    </row>
    <row r="63" spans="1:13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  <c r="M63" s="246"/>
    </row>
    <row r="64" spans="1:13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  <c r="M64" s="246"/>
    </row>
    <row r="65" spans="1:13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  <c r="M65" s="246"/>
    </row>
    <row r="66" spans="1:13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  <c r="M66" s="246"/>
    </row>
    <row r="67" spans="1:13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  <c r="M67" s="246"/>
    </row>
    <row r="68" spans="1:13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  <c r="M68" s="246"/>
    </row>
    <row r="69" spans="1:13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  <c r="M69" s="246"/>
    </row>
    <row r="70" spans="1:13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  <c r="M70" s="246"/>
    </row>
    <row r="71" spans="1:13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  <c r="M71" s="246"/>
    </row>
    <row r="72" spans="1:13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  <c r="M72" s="246"/>
    </row>
    <row r="73" spans="1:13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  <c r="M73" s="246"/>
    </row>
    <row r="74" spans="1:13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  <c r="M74" s="246"/>
    </row>
    <row r="75" spans="1:13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  <c r="M75" s="246"/>
    </row>
    <row r="76" spans="1:13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  <c r="M76" s="246"/>
    </row>
    <row r="77" spans="1:13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  <c r="M77" s="246"/>
    </row>
    <row r="78" spans="1:13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  <c r="M78" s="246"/>
    </row>
    <row r="79" spans="1:13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  <c r="M79" s="246"/>
    </row>
    <row r="80" spans="1:13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  <c r="M80" s="246"/>
    </row>
    <row r="81" spans="1:13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  <c r="M81" s="246"/>
    </row>
    <row r="82" spans="1:13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  <c r="M82" s="246"/>
    </row>
    <row r="83" spans="1:13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  <c r="M83" s="246"/>
    </row>
    <row r="84" spans="1:13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  <c r="M84" s="246"/>
    </row>
    <row r="85" spans="1:13" x14ac:dyDescent="0.25">
      <c r="C85" s="44"/>
      <c r="E85" s="85"/>
      <c r="F85" s="105"/>
    </row>
    <row r="86" spans="1:13" x14ac:dyDescent="0.25">
      <c r="C86" s="44"/>
    </row>
    <row r="87" spans="1:13" x14ac:dyDescent="0.25">
      <c r="C87" s="44"/>
    </row>
    <row r="88" spans="1:13" x14ac:dyDescent="0.25">
      <c r="C88" s="44"/>
    </row>
    <row r="89" spans="1:13" x14ac:dyDescent="0.25">
      <c r="C89" s="44"/>
    </row>
    <row r="90" spans="1:13" x14ac:dyDescent="0.25">
      <c r="C90" s="44"/>
    </row>
    <row r="91" spans="1:13" x14ac:dyDescent="0.25">
      <c r="C91" s="44"/>
    </row>
    <row r="92" spans="1:13" x14ac:dyDescent="0.25">
      <c r="C92" s="44"/>
    </row>
    <row r="93" spans="1:13" x14ac:dyDescent="0.25">
      <c r="C93" s="44"/>
    </row>
    <row r="94" spans="1:13" x14ac:dyDescent="0.25">
      <c r="C94" s="44"/>
    </row>
    <row r="95" spans="1:13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3EB8-A4FD-4CF1-A118-5BAB1FA2608C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18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246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3514A-DECA-473B-8300-C08446DDA043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19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247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:F39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si="26"/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si="26"/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26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26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1">IF(G41&lt;&gt;0,F41/G41,0)</f>
        <v>0</v>
      </c>
      <c r="I41" s="128"/>
      <c r="J41" s="190">
        <f>'G3_3 Shelters'!F39</f>
        <v>0</v>
      </c>
      <c r="K41" s="194">
        <f t="shared" ref="K41:K45" si="32">I41*J41</f>
        <v>0</v>
      </c>
      <c r="L41" s="195">
        <f t="shared" ref="L41:L45" si="33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4">$B$7</f>
        <v>FC</v>
      </c>
      <c r="D42" s="125">
        <v>0</v>
      </c>
      <c r="E42" s="12"/>
      <c r="F42" s="190">
        <f t="shared" ref="F42:F45" si="35">D42*E42</f>
        <v>0</v>
      </c>
      <c r="G42" s="200">
        <f>$B$8</f>
        <v>0.12345</v>
      </c>
      <c r="H42" s="194">
        <f t="shared" si="31"/>
        <v>0</v>
      </c>
      <c r="I42" s="128">
        <v>0</v>
      </c>
      <c r="J42" s="12"/>
      <c r="K42" s="194">
        <f t="shared" si="32"/>
        <v>0</v>
      </c>
      <c r="L42" s="195">
        <f t="shared" si="33"/>
        <v>0</v>
      </c>
    </row>
    <row r="43" spans="1:12" s="6" customFormat="1" ht="13" x14ac:dyDescent="0.3">
      <c r="A43" s="293"/>
      <c r="B43" s="22"/>
      <c r="C43" s="198" t="str">
        <f t="shared" si="34"/>
        <v>FC</v>
      </c>
      <c r="D43" s="125"/>
      <c r="E43" s="12"/>
      <c r="F43" s="190">
        <f t="shared" si="35"/>
        <v>0</v>
      </c>
      <c r="G43" s="200">
        <f>$B$8</f>
        <v>0.12345</v>
      </c>
      <c r="H43" s="194">
        <f t="shared" si="31"/>
        <v>0</v>
      </c>
      <c r="I43" s="128"/>
      <c r="J43" s="12"/>
      <c r="K43" s="194">
        <f t="shared" si="32"/>
        <v>0</v>
      </c>
      <c r="L43" s="195">
        <f t="shared" si="33"/>
        <v>0</v>
      </c>
    </row>
    <row r="44" spans="1:12" s="6" customFormat="1" ht="13" x14ac:dyDescent="0.3">
      <c r="A44" s="293"/>
      <c r="B44" s="22"/>
      <c r="C44" s="198" t="str">
        <f t="shared" si="34"/>
        <v>FC</v>
      </c>
      <c r="D44" s="123"/>
      <c r="E44" s="12"/>
      <c r="F44" s="190">
        <f t="shared" si="35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2"/>
        <v>0</v>
      </c>
      <c r="L44" s="195">
        <f t="shared" si="33"/>
        <v>0</v>
      </c>
    </row>
    <row r="45" spans="1:12" s="6" customFormat="1" ht="13" x14ac:dyDescent="0.3">
      <c r="A45" s="293"/>
      <c r="B45" s="22"/>
      <c r="C45" s="198" t="str">
        <f t="shared" si="34"/>
        <v>FC</v>
      </c>
      <c r="D45" s="125"/>
      <c r="E45" s="12"/>
      <c r="F45" s="190">
        <f t="shared" si="35"/>
        <v>0</v>
      </c>
      <c r="G45" s="200">
        <f>$B$8</f>
        <v>0.12345</v>
      </c>
      <c r="H45" s="194">
        <f t="shared" si="31"/>
        <v>0</v>
      </c>
      <c r="I45" s="128"/>
      <c r="J45" s="12"/>
      <c r="K45" s="194">
        <f t="shared" si="32"/>
        <v>0</v>
      </c>
      <c r="L45" s="195">
        <f t="shared" si="33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6">$B$7</f>
        <v>FC</v>
      </c>
      <c r="D48" s="123"/>
      <c r="E48" s="12"/>
      <c r="F48" s="190">
        <f t="shared" ref="F48:F54" si="37">D48*E48</f>
        <v>0</v>
      </c>
      <c r="G48" s="201">
        <f t="shared" ref="G48:G53" si="38">$B$8</f>
        <v>0.12345</v>
      </c>
      <c r="H48" s="194">
        <f t="shared" ref="H48:H53" si="39">IF(G48&lt;&gt;0,F48/G48,0)</f>
        <v>0</v>
      </c>
      <c r="I48" s="128"/>
      <c r="J48" s="12"/>
      <c r="K48" s="194">
        <f t="shared" ref="K48:K54" si="40">I48*J48</f>
        <v>0</v>
      </c>
      <c r="L48" s="195">
        <f t="shared" ref="L48:L54" si="41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6"/>
        <v>FC</v>
      </c>
      <c r="D49" s="123"/>
      <c r="E49" s="12"/>
      <c r="F49" s="190">
        <f t="shared" si="37"/>
        <v>0</v>
      </c>
      <c r="G49" s="201">
        <f t="shared" si="38"/>
        <v>0.12345</v>
      </c>
      <c r="H49" s="194">
        <f t="shared" si="39"/>
        <v>0</v>
      </c>
      <c r="I49" s="128"/>
      <c r="J49" s="12"/>
      <c r="K49" s="194">
        <f t="shared" si="40"/>
        <v>0</v>
      </c>
      <c r="L49" s="195">
        <f t="shared" si="41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6"/>
        <v>FC</v>
      </c>
      <c r="D50" s="123"/>
      <c r="E50" s="12"/>
      <c r="F50" s="190">
        <f t="shared" si="37"/>
        <v>0</v>
      </c>
      <c r="G50" s="201">
        <f t="shared" si="38"/>
        <v>0.12345</v>
      </c>
      <c r="H50" s="194">
        <f t="shared" si="39"/>
        <v>0</v>
      </c>
      <c r="I50" s="128"/>
      <c r="J50" s="12"/>
      <c r="K50" s="194">
        <f t="shared" si="40"/>
        <v>0</v>
      </c>
      <c r="L50" s="195">
        <f t="shared" si="41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6"/>
        <v>FC</v>
      </c>
      <c r="D51" s="123">
        <v>0</v>
      </c>
      <c r="E51" s="12"/>
      <c r="F51" s="190">
        <f t="shared" si="37"/>
        <v>0</v>
      </c>
      <c r="G51" s="201">
        <f t="shared" si="38"/>
        <v>0.12345</v>
      </c>
      <c r="H51" s="194">
        <f t="shared" si="39"/>
        <v>0</v>
      </c>
      <c r="I51" s="128">
        <v>0</v>
      </c>
      <c r="J51" s="12"/>
      <c r="K51" s="194">
        <f t="shared" si="40"/>
        <v>0</v>
      </c>
      <c r="L51" s="195">
        <f t="shared" si="41"/>
        <v>0</v>
      </c>
    </row>
    <row r="52" spans="1:12" s="6" customFormat="1" ht="13" x14ac:dyDescent="0.3">
      <c r="A52" s="295"/>
      <c r="B52" s="287"/>
      <c r="C52" s="198" t="str">
        <f t="shared" si="36"/>
        <v>FC</v>
      </c>
      <c r="D52" s="123"/>
      <c r="E52" s="12"/>
      <c r="F52" s="190">
        <f t="shared" si="37"/>
        <v>0</v>
      </c>
      <c r="G52" s="201">
        <f t="shared" si="38"/>
        <v>0.12345</v>
      </c>
      <c r="H52" s="194">
        <f t="shared" si="39"/>
        <v>0</v>
      </c>
      <c r="I52" s="128"/>
      <c r="J52" s="12"/>
      <c r="K52" s="194">
        <f t="shared" si="40"/>
        <v>0</v>
      </c>
      <c r="L52" s="195">
        <f t="shared" si="41"/>
        <v>0</v>
      </c>
    </row>
    <row r="53" spans="1:12" s="6" customFormat="1" ht="13" x14ac:dyDescent="0.3">
      <c r="A53" s="295"/>
      <c r="B53" s="287"/>
      <c r="C53" s="198" t="str">
        <f t="shared" si="36"/>
        <v>FC</v>
      </c>
      <c r="D53" s="123"/>
      <c r="E53" s="12"/>
      <c r="F53" s="190">
        <f t="shared" ref="F53" si="42">D53*E53</f>
        <v>0</v>
      </c>
      <c r="G53" s="201">
        <f t="shared" si="38"/>
        <v>0.12345</v>
      </c>
      <c r="H53" s="194">
        <f t="shared" si="39"/>
        <v>0</v>
      </c>
      <c r="I53" s="128"/>
      <c r="J53" s="12"/>
      <c r="K53" s="194">
        <f t="shared" ref="K53" si="43">I53*J53</f>
        <v>0</v>
      </c>
      <c r="L53" s="195">
        <f t="shared" ref="L53" si="44">K53+H53</f>
        <v>0</v>
      </c>
    </row>
    <row r="54" spans="1:12" s="6" customFormat="1" ht="13" x14ac:dyDescent="0.3">
      <c r="A54" s="295"/>
      <c r="B54" s="287"/>
      <c r="C54" s="198" t="str">
        <f t="shared" si="36"/>
        <v>FC</v>
      </c>
      <c r="D54" s="123"/>
      <c r="E54" s="12"/>
      <c r="F54" s="190">
        <f t="shared" si="37"/>
        <v>0</v>
      </c>
      <c r="G54" s="201">
        <f t="shared" ref="G54" si="45">$B$8</f>
        <v>0.12345</v>
      </c>
      <c r="H54" s="194">
        <f t="shared" ref="H54" si="46">IF(G54&lt;&gt;0,F54/G54,0)</f>
        <v>0</v>
      </c>
      <c r="I54" s="128"/>
      <c r="J54" s="12"/>
      <c r="K54" s="194">
        <f t="shared" si="40"/>
        <v>0</v>
      </c>
      <c r="L54" s="195">
        <f t="shared" si="41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7">$B$7</f>
        <v>FC</v>
      </c>
      <c r="D56" s="123">
        <v>0</v>
      </c>
      <c r="E56" s="12"/>
      <c r="F56" s="190">
        <f t="shared" ref="F56:F58" si="48">D56*E56</f>
        <v>0</v>
      </c>
      <c r="G56" s="191">
        <f t="shared" ref="G56:G58" si="49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0">I56*J56</f>
        <v>0</v>
      </c>
      <c r="L56" s="195">
        <f t="shared" ref="L56:L58" si="51">K56+H56</f>
        <v>0</v>
      </c>
    </row>
    <row r="57" spans="1:12" s="6" customFormat="1" ht="13" x14ac:dyDescent="0.3">
      <c r="A57" s="296"/>
      <c r="B57" s="297"/>
      <c r="C57" s="198" t="str">
        <f t="shared" si="47"/>
        <v>FC</v>
      </c>
      <c r="D57" s="125"/>
      <c r="E57" s="12"/>
      <c r="F57" s="190">
        <f t="shared" si="48"/>
        <v>0</v>
      </c>
      <c r="G57" s="200">
        <f t="shared" si="49"/>
        <v>0.12345</v>
      </c>
      <c r="H57" s="194">
        <f t="shared" ref="H57:H58" si="52">IF(G57&lt;&gt;0,F57/G57,0)</f>
        <v>0</v>
      </c>
      <c r="I57" s="128"/>
      <c r="J57" s="12"/>
      <c r="K57" s="194">
        <f t="shared" si="50"/>
        <v>0</v>
      </c>
      <c r="L57" s="195">
        <f t="shared" si="51"/>
        <v>0</v>
      </c>
    </row>
    <row r="58" spans="1:12" s="6" customFormat="1" ht="13" x14ac:dyDescent="0.3">
      <c r="A58" s="295"/>
      <c r="B58" s="287"/>
      <c r="C58" s="198" t="str">
        <f t="shared" si="47"/>
        <v>FC</v>
      </c>
      <c r="D58" s="125"/>
      <c r="E58" s="12"/>
      <c r="F58" s="190">
        <f t="shared" si="48"/>
        <v>0</v>
      </c>
      <c r="G58" s="200">
        <f t="shared" si="49"/>
        <v>0.12345</v>
      </c>
      <c r="H58" s="194">
        <f t="shared" si="52"/>
        <v>0</v>
      </c>
      <c r="I58" s="128"/>
      <c r="J58" s="12"/>
      <c r="K58" s="194">
        <f t="shared" si="50"/>
        <v>0</v>
      </c>
      <c r="L58" s="195">
        <f t="shared" si="51"/>
        <v>0</v>
      </c>
    </row>
    <row r="59" spans="1:12" s="6" customFormat="1" ht="13" x14ac:dyDescent="0.3">
      <c r="A59" s="295"/>
      <c r="B59" s="287"/>
      <c r="C59" s="198" t="str">
        <f t="shared" ref="C59:C60" si="53">$B$7</f>
        <v>FC</v>
      </c>
      <c r="D59" s="125"/>
      <c r="E59" s="12"/>
      <c r="F59" s="190">
        <f t="shared" ref="F59:F60" si="54">D59*E59</f>
        <v>0</v>
      </c>
      <c r="G59" s="200">
        <f t="shared" ref="G59:G60" si="55">$B$8</f>
        <v>0.12345</v>
      </c>
      <c r="H59" s="194">
        <f t="shared" ref="H59:H60" si="56">IF(G59&lt;&gt;0,F59/G59,0)</f>
        <v>0</v>
      </c>
      <c r="I59" s="128"/>
      <c r="J59" s="12"/>
      <c r="K59" s="194">
        <f t="shared" ref="K59:K60" si="57">I59*J59</f>
        <v>0</v>
      </c>
      <c r="L59" s="195">
        <f t="shared" ref="L59:L60" si="58">K59+H59</f>
        <v>0</v>
      </c>
    </row>
    <row r="60" spans="1:12" s="6" customFormat="1" ht="15.5" x14ac:dyDescent="0.35">
      <c r="A60" s="294"/>
      <c r="B60" s="298"/>
      <c r="C60" s="198" t="str">
        <f t="shared" si="53"/>
        <v>FC</v>
      </c>
      <c r="D60" s="125"/>
      <c r="E60" s="12"/>
      <c r="F60" s="190">
        <f t="shared" si="54"/>
        <v>0</v>
      </c>
      <c r="G60" s="200">
        <f t="shared" si="55"/>
        <v>0.12345</v>
      </c>
      <c r="H60" s="194">
        <f t="shared" si="56"/>
        <v>0</v>
      </c>
      <c r="I60" s="128"/>
      <c r="J60" s="12"/>
      <c r="K60" s="194">
        <f t="shared" si="57"/>
        <v>0</v>
      </c>
      <c r="L60" s="195">
        <f t="shared" si="58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59">$B$7</f>
        <v>FC</v>
      </c>
      <c r="D62" s="123"/>
      <c r="E62" s="12"/>
      <c r="F62" s="190">
        <f t="shared" ref="F62:F67" si="60">D62*E62</f>
        <v>0</v>
      </c>
      <c r="G62" s="191">
        <f t="shared" ref="G62:G67" si="61">$B$8</f>
        <v>0.12345</v>
      </c>
      <c r="H62" s="194">
        <f t="shared" ref="H62:H67" si="62">IF(G62&lt;&gt;0,F62/G62,0)</f>
        <v>0</v>
      </c>
      <c r="I62" s="128"/>
      <c r="J62" s="12"/>
      <c r="K62" s="194">
        <f t="shared" ref="K62:K67" si="63">I62*J62</f>
        <v>0</v>
      </c>
      <c r="L62" s="195">
        <f t="shared" ref="L62:L67" si="64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59"/>
        <v>FC</v>
      </c>
      <c r="D63" s="123"/>
      <c r="E63" s="12"/>
      <c r="F63" s="190">
        <f t="shared" si="60"/>
        <v>0</v>
      </c>
      <c r="G63" s="191">
        <f t="shared" si="61"/>
        <v>0.12345</v>
      </c>
      <c r="H63" s="194">
        <f t="shared" si="62"/>
        <v>0</v>
      </c>
      <c r="I63" s="128"/>
      <c r="J63" s="12"/>
      <c r="K63" s="194">
        <f t="shared" si="63"/>
        <v>0</v>
      </c>
      <c r="L63" s="195">
        <f t="shared" si="64"/>
        <v>0</v>
      </c>
    </row>
    <row r="64" spans="1:12" s="6" customFormat="1" ht="13" x14ac:dyDescent="0.3">
      <c r="A64" s="295"/>
      <c r="B64" s="287"/>
      <c r="C64" s="198" t="str">
        <f t="shared" si="59"/>
        <v>FC</v>
      </c>
      <c r="D64" s="125"/>
      <c r="E64" s="12"/>
      <c r="F64" s="190">
        <f t="shared" si="60"/>
        <v>0</v>
      </c>
      <c r="G64" s="200">
        <f t="shared" si="61"/>
        <v>0.12345</v>
      </c>
      <c r="H64" s="194">
        <f t="shared" si="62"/>
        <v>0</v>
      </c>
      <c r="I64" s="128"/>
      <c r="J64" s="12"/>
      <c r="K64" s="194">
        <f t="shared" si="63"/>
        <v>0</v>
      </c>
      <c r="L64" s="195">
        <f t="shared" si="64"/>
        <v>0</v>
      </c>
    </row>
    <row r="65" spans="1:12" s="6" customFormat="1" ht="13" x14ac:dyDescent="0.3">
      <c r="A65" s="295"/>
      <c r="B65" s="287"/>
      <c r="C65" s="198" t="str">
        <f t="shared" si="59"/>
        <v>FC</v>
      </c>
      <c r="D65" s="125"/>
      <c r="E65" s="12"/>
      <c r="F65" s="190">
        <f t="shared" si="60"/>
        <v>0</v>
      </c>
      <c r="G65" s="200">
        <f t="shared" si="61"/>
        <v>0.12345</v>
      </c>
      <c r="H65" s="194">
        <f t="shared" si="62"/>
        <v>0</v>
      </c>
      <c r="I65" s="128"/>
      <c r="J65" s="12"/>
      <c r="K65" s="194">
        <f t="shared" si="63"/>
        <v>0</v>
      </c>
      <c r="L65" s="195">
        <f t="shared" si="64"/>
        <v>0</v>
      </c>
    </row>
    <row r="66" spans="1:12" s="6" customFormat="1" ht="13" x14ac:dyDescent="0.3">
      <c r="A66" s="295"/>
      <c r="B66" s="287"/>
      <c r="C66" s="198" t="str">
        <f t="shared" si="59"/>
        <v>FC</v>
      </c>
      <c r="D66" s="125"/>
      <c r="E66" s="12"/>
      <c r="F66" s="190">
        <f t="shared" si="60"/>
        <v>0</v>
      </c>
      <c r="G66" s="200">
        <f t="shared" si="61"/>
        <v>0.12345</v>
      </c>
      <c r="H66" s="194">
        <f t="shared" si="62"/>
        <v>0</v>
      </c>
      <c r="I66" s="128"/>
      <c r="J66" s="12"/>
      <c r="K66" s="194">
        <f t="shared" si="63"/>
        <v>0</v>
      </c>
      <c r="L66" s="195">
        <f t="shared" si="64"/>
        <v>0</v>
      </c>
    </row>
    <row r="67" spans="1:12" s="6" customFormat="1" ht="13" x14ac:dyDescent="0.3">
      <c r="A67" s="295"/>
      <c r="B67" s="287"/>
      <c r="C67" s="198" t="str">
        <f t="shared" si="59"/>
        <v>FC</v>
      </c>
      <c r="D67" s="125"/>
      <c r="E67" s="12"/>
      <c r="F67" s="190">
        <f t="shared" si="60"/>
        <v>0</v>
      </c>
      <c r="G67" s="200">
        <f t="shared" si="61"/>
        <v>0.12345</v>
      </c>
      <c r="H67" s="194">
        <f t="shared" si="62"/>
        <v>0</v>
      </c>
      <c r="I67" s="128"/>
      <c r="J67" s="12"/>
      <c r="K67" s="194">
        <f t="shared" si="63"/>
        <v>0</v>
      </c>
      <c r="L67" s="195">
        <f t="shared" si="64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5">$B$7</f>
        <v>FC</v>
      </c>
      <c r="D69" s="125">
        <v>0</v>
      </c>
      <c r="E69" s="12"/>
      <c r="F69" s="190">
        <f t="shared" ref="F69:F72" si="66">D69*E69</f>
        <v>0</v>
      </c>
      <c r="G69" s="200">
        <f>$B$8</f>
        <v>0.12345</v>
      </c>
      <c r="H69" s="194">
        <f t="shared" ref="H69:H72" si="67">IF(G69&lt;&gt;0,F69/G69,0)</f>
        <v>0</v>
      </c>
      <c r="I69" s="128">
        <v>0</v>
      </c>
      <c r="J69" s="12"/>
      <c r="K69" s="194">
        <f t="shared" ref="K69:K72" si="68">I69*J69</f>
        <v>0</v>
      </c>
      <c r="L69" s="195">
        <f t="shared" ref="L69:L72" si="69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5"/>
        <v>FC</v>
      </c>
      <c r="D70" s="125">
        <v>0</v>
      </c>
      <c r="E70" s="12"/>
      <c r="F70" s="190">
        <f t="shared" si="66"/>
        <v>0</v>
      </c>
      <c r="G70" s="200">
        <f>$B$8</f>
        <v>0.12345</v>
      </c>
      <c r="H70" s="194">
        <f t="shared" si="67"/>
        <v>0</v>
      </c>
      <c r="I70" s="128">
        <v>0</v>
      </c>
      <c r="J70" s="12"/>
      <c r="K70" s="194">
        <f t="shared" si="68"/>
        <v>0</v>
      </c>
      <c r="L70" s="195">
        <f t="shared" si="69"/>
        <v>0</v>
      </c>
    </row>
    <row r="71" spans="1:12" s="6" customFormat="1" ht="13" x14ac:dyDescent="0.3">
      <c r="A71" s="293"/>
      <c r="B71" s="22"/>
      <c r="C71" s="198" t="str">
        <f t="shared" si="65"/>
        <v>FC</v>
      </c>
      <c r="D71" s="125"/>
      <c r="E71" s="12"/>
      <c r="F71" s="190">
        <f t="shared" ref="F71" si="70">D71*E71</f>
        <v>0</v>
      </c>
      <c r="G71" s="200">
        <f>$B$8</f>
        <v>0.12345</v>
      </c>
      <c r="H71" s="194">
        <f t="shared" ref="H71" si="71">IF(G71&lt;&gt;0,F71/G71,0)</f>
        <v>0</v>
      </c>
      <c r="I71" s="128"/>
      <c r="J71" s="12"/>
      <c r="K71" s="194">
        <f t="shared" ref="K71" si="72">I71*J71</f>
        <v>0</v>
      </c>
      <c r="L71" s="195">
        <f t="shared" ref="L71" si="73">K71+H71</f>
        <v>0</v>
      </c>
    </row>
    <row r="72" spans="1:12" s="6" customFormat="1" ht="13" x14ac:dyDescent="0.3">
      <c r="A72" s="293"/>
      <c r="B72" s="22"/>
      <c r="C72" s="198" t="str">
        <f t="shared" si="65"/>
        <v>FC</v>
      </c>
      <c r="D72" s="125"/>
      <c r="E72" s="12"/>
      <c r="F72" s="190">
        <f t="shared" si="66"/>
        <v>0</v>
      </c>
      <c r="G72" s="200">
        <f>$B$8</f>
        <v>0.12345</v>
      </c>
      <c r="H72" s="194">
        <f t="shared" si="67"/>
        <v>0</v>
      </c>
      <c r="I72" s="128"/>
      <c r="J72" s="12"/>
      <c r="K72" s="194">
        <f t="shared" si="68"/>
        <v>0</v>
      </c>
      <c r="L72" s="195">
        <f t="shared" si="69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4">$B$7</f>
        <v>FC</v>
      </c>
      <c r="D77" s="125"/>
      <c r="E77" s="12"/>
      <c r="F77" s="190">
        <f t="shared" ref="F77:F82" si="75">D77*E77</f>
        <v>0</v>
      </c>
      <c r="G77" s="200">
        <f t="shared" ref="G77:G82" si="76">$B$8</f>
        <v>0.12345</v>
      </c>
      <c r="H77" s="194">
        <f t="shared" ref="H77:H82" si="77">IF(G77&lt;&gt;0,F77/G77,0)</f>
        <v>0</v>
      </c>
      <c r="I77" s="128"/>
      <c r="J77" s="12"/>
      <c r="K77" s="194">
        <f t="shared" ref="K77:K82" si="78">I77*J77</f>
        <v>0</v>
      </c>
      <c r="L77" s="195">
        <f t="shared" ref="L77:L82" si="79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4"/>
        <v>FC</v>
      </c>
      <c r="D78" s="125"/>
      <c r="E78" s="12"/>
      <c r="F78" s="190">
        <f t="shared" si="75"/>
        <v>0</v>
      </c>
      <c r="G78" s="200">
        <f t="shared" si="76"/>
        <v>0.12345</v>
      </c>
      <c r="H78" s="194">
        <f t="shared" si="77"/>
        <v>0</v>
      </c>
      <c r="I78" s="128"/>
      <c r="J78" s="12"/>
      <c r="K78" s="194">
        <f t="shared" si="78"/>
        <v>0</v>
      </c>
      <c r="L78" s="195">
        <f t="shared" si="79"/>
        <v>0</v>
      </c>
    </row>
    <row r="79" spans="1:12" s="6" customFormat="1" ht="13" x14ac:dyDescent="0.3">
      <c r="A79" s="196" t="s">
        <v>129</v>
      </c>
      <c r="B79" s="22"/>
      <c r="C79" s="198" t="str">
        <f t="shared" si="74"/>
        <v>FC</v>
      </c>
      <c r="D79" s="125"/>
      <c r="E79" s="12"/>
      <c r="F79" s="190">
        <f t="shared" si="75"/>
        <v>0</v>
      </c>
      <c r="G79" s="200">
        <f t="shared" si="76"/>
        <v>0.12345</v>
      </c>
      <c r="H79" s="194">
        <f t="shared" si="77"/>
        <v>0</v>
      </c>
      <c r="I79" s="128"/>
      <c r="J79" s="12"/>
      <c r="K79" s="194">
        <f t="shared" si="78"/>
        <v>0</v>
      </c>
      <c r="L79" s="195">
        <f t="shared" si="79"/>
        <v>0</v>
      </c>
    </row>
    <row r="80" spans="1:12" s="6" customFormat="1" ht="13" x14ac:dyDescent="0.3">
      <c r="A80" s="196" t="s">
        <v>130</v>
      </c>
      <c r="B80" s="22"/>
      <c r="C80" s="198" t="str">
        <f t="shared" si="74"/>
        <v>FC</v>
      </c>
      <c r="D80" s="125"/>
      <c r="E80" s="12"/>
      <c r="F80" s="190">
        <f t="shared" si="75"/>
        <v>0</v>
      </c>
      <c r="G80" s="200">
        <f t="shared" si="76"/>
        <v>0.12345</v>
      </c>
      <c r="H80" s="194">
        <f t="shared" si="77"/>
        <v>0</v>
      </c>
      <c r="I80" s="128"/>
      <c r="J80" s="12"/>
      <c r="K80" s="194">
        <f t="shared" si="78"/>
        <v>0</v>
      </c>
      <c r="L80" s="195">
        <f t="shared" si="79"/>
        <v>0</v>
      </c>
    </row>
    <row r="81" spans="1:12" s="6" customFormat="1" ht="13" x14ac:dyDescent="0.3">
      <c r="A81" s="196" t="s">
        <v>131</v>
      </c>
      <c r="B81" s="22"/>
      <c r="C81" s="198" t="str">
        <f t="shared" si="74"/>
        <v>FC</v>
      </c>
      <c r="D81" s="125"/>
      <c r="E81" s="12"/>
      <c r="F81" s="190">
        <f t="shared" si="75"/>
        <v>0</v>
      </c>
      <c r="G81" s="200">
        <f t="shared" si="76"/>
        <v>0.12345</v>
      </c>
      <c r="H81" s="194">
        <f t="shared" si="77"/>
        <v>0</v>
      </c>
      <c r="I81" s="128"/>
      <c r="J81" s="12"/>
      <c r="K81" s="194">
        <f t="shared" si="78"/>
        <v>0</v>
      </c>
      <c r="L81" s="195">
        <f t="shared" si="79"/>
        <v>0</v>
      </c>
    </row>
    <row r="82" spans="1:12" s="6" customFormat="1" ht="13" x14ac:dyDescent="0.3">
      <c r="A82" s="196" t="s">
        <v>132</v>
      </c>
      <c r="B82" s="22"/>
      <c r="C82" s="198" t="str">
        <f t="shared" si="74"/>
        <v>FC</v>
      </c>
      <c r="D82" s="125"/>
      <c r="E82" s="12"/>
      <c r="F82" s="190">
        <f t="shared" si="75"/>
        <v>0</v>
      </c>
      <c r="G82" s="200">
        <f t="shared" si="76"/>
        <v>0.12345</v>
      </c>
      <c r="H82" s="194">
        <f t="shared" si="77"/>
        <v>0</v>
      </c>
      <c r="I82" s="128"/>
      <c r="J82" s="12"/>
      <c r="K82" s="194">
        <f t="shared" si="78"/>
        <v>0</v>
      </c>
      <c r="L82" s="195">
        <f t="shared" si="79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0">SUM(F75:F83)+F74</f>
        <v>0</v>
      </c>
      <c r="G84" s="321"/>
      <c r="H84" s="322">
        <f t="shared" si="80"/>
        <v>0</v>
      </c>
      <c r="I84" s="323"/>
      <c r="J84" s="313">
        <f t="shared" si="80"/>
        <v>0</v>
      </c>
      <c r="K84" s="324">
        <f t="shared" si="80"/>
        <v>0</v>
      </c>
      <c r="L84" s="318">
        <f t="shared" si="80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1C9B-6D5A-4DD3-92A3-6B342A159C53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20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277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:F39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si="26"/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si="26"/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26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26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1">IF(G41&lt;&gt;0,F41/G41,0)</f>
        <v>0</v>
      </c>
      <c r="I41" s="128"/>
      <c r="J41" s="190">
        <f>'G3_3 Shelters'!F39</f>
        <v>0</v>
      </c>
      <c r="K41" s="194">
        <f t="shared" ref="K41:K45" si="32">I41*J41</f>
        <v>0</v>
      </c>
      <c r="L41" s="195">
        <f t="shared" ref="L41:L45" si="33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4">$B$7</f>
        <v>FC</v>
      </c>
      <c r="D42" s="125">
        <v>0</v>
      </c>
      <c r="E42" s="12"/>
      <c r="F42" s="190">
        <f t="shared" ref="F42:F45" si="35">D42*E42</f>
        <v>0</v>
      </c>
      <c r="G42" s="200">
        <f>$B$8</f>
        <v>0.12345</v>
      </c>
      <c r="H42" s="194">
        <f t="shared" si="31"/>
        <v>0</v>
      </c>
      <c r="I42" s="128">
        <v>0</v>
      </c>
      <c r="J42" s="12"/>
      <c r="K42" s="194">
        <f t="shared" si="32"/>
        <v>0</v>
      </c>
      <c r="L42" s="195">
        <f t="shared" si="33"/>
        <v>0</v>
      </c>
    </row>
    <row r="43" spans="1:12" s="6" customFormat="1" ht="13" x14ac:dyDescent="0.3">
      <c r="A43" s="293"/>
      <c r="B43" s="22"/>
      <c r="C43" s="198" t="str">
        <f t="shared" si="34"/>
        <v>FC</v>
      </c>
      <c r="D43" s="125"/>
      <c r="E43" s="12"/>
      <c r="F43" s="190">
        <f t="shared" si="35"/>
        <v>0</v>
      </c>
      <c r="G43" s="200">
        <f>$B$8</f>
        <v>0.12345</v>
      </c>
      <c r="H43" s="194">
        <f t="shared" si="31"/>
        <v>0</v>
      </c>
      <c r="I43" s="128"/>
      <c r="J43" s="12"/>
      <c r="K43" s="194">
        <f t="shared" si="32"/>
        <v>0</v>
      </c>
      <c r="L43" s="195">
        <f t="shared" si="33"/>
        <v>0</v>
      </c>
    </row>
    <row r="44" spans="1:12" s="6" customFormat="1" ht="13" x14ac:dyDescent="0.3">
      <c r="A44" s="293"/>
      <c r="B44" s="22"/>
      <c r="C44" s="198" t="str">
        <f t="shared" si="34"/>
        <v>FC</v>
      </c>
      <c r="D44" s="123"/>
      <c r="E44" s="12"/>
      <c r="F44" s="190">
        <f t="shared" si="35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2"/>
        <v>0</v>
      </c>
      <c r="L44" s="195">
        <f t="shared" si="33"/>
        <v>0</v>
      </c>
    </row>
    <row r="45" spans="1:12" s="6" customFormat="1" ht="13" x14ac:dyDescent="0.3">
      <c r="A45" s="293"/>
      <c r="B45" s="22"/>
      <c r="C45" s="198" t="str">
        <f t="shared" si="34"/>
        <v>FC</v>
      </c>
      <c r="D45" s="125"/>
      <c r="E45" s="12"/>
      <c r="F45" s="190">
        <f t="shared" si="35"/>
        <v>0</v>
      </c>
      <c r="G45" s="200">
        <f>$B$8</f>
        <v>0.12345</v>
      </c>
      <c r="H45" s="194">
        <f t="shared" si="31"/>
        <v>0</v>
      </c>
      <c r="I45" s="128"/>
      <c r="J45" s="12"/>
      <c r="K45" s="194">
        <f t="shared" si="32"/>
        <v>0</v>
      </c>
      <c r="L45" s="195">
        <f t="shared" si="33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6">$B$7</f>
        <v>FC</v>
      </c>
      <c r="D48" s="123"/>
      <c r="E48" s="12"/>
      <c r="F48" s="190">
        <f t="shared" ref="F48:F54" si="37">D48*E48</f>
        <v>0</v>
      </c>
      <c r="G48" s="201">
        <f t="shared" ref="G48:G53" si="38">$B$8</f>
        <v>0.12345</v>
      </c>
      <c r="H48" s="194">
        <f t="shared" ref="H48:H53" si="39">IF(G48&lt;&gt;0,F48/G48,0)</f>
        <v>0</v>
      </c>
      <c r="I48" s="128"/>
      <c r="J48" s="12"/>
      <c r="K48" s="194">
        <f t="shared" ref="K48:K54" si="40">I48*J48</f>
        <v>0</v>
      </c>
      <c r="L48" s="195">
        <f t="shared" ref="L48:L54" si="41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6"/>
        <v>FC</v>
      </c>
      <c r="D49" s="123"/>
      <c r="E49" s="12"/>
      <c r="F49" s="190">
        <f t="shared" si="37"/>
        <v>0</v>
      </c>
      <c r="G49" s="201">
        <f t="shared" si="38"/>
        <v>0.12345</v>
      </c>
      <c r="H49" s="194">
        <f t="shared" si="39"/>
        <v>0</v>
      </c>
      <c r="I49" s="128"/>
      <c r="J49" s="12"/>
      <c r="K49" s="194">
        <f t="shared" si="40"/>
        <v>0</v>
      </c>
      <c r="L49" s="195">
        <f t="shared" si="41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6"/>
        <v>FC</v>
      </c>
      <c r="D50" s="123"/>
      <c r="E50" s="12"/>
      <c r="F50" s="190">
        <f t="shared" si="37"/>
        <v>0</v>
      </c>
      <c r="G50" s="201">
        <f t="shared" si="38"/>
        <v>0.12345</v>
      </c>
      <c r="H50" s="194">
        <f t="shared" si="39"/>
        <v>0</v>
      </c>
      <c r="I50" s="128"/>
      <c r="J50" s="12"/>
      <c r="K50" s="194">
        <f t="shared" si="40"/>
        <v>0</v>
      </c>
      <c r="L50" s="195">
        <f t="shared" si="41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6"/>
        <v>FC</v>
      </c>
      <c r="D51" s="123">
        <v>0</v>
      </c>
      <c r="E51" s="12"/>
      <c r="F51" s="190">
        <f t="shared" si="37"/>
        <v>0</v>
      </c>
      <c r="G51" s="201">
        <f t="shared" si="38"/>
        <v>0.12345</v>
      </c>
      <c r="H51" s="194">
        <f t="shared" si="39"/>
        <v>0</v>
      </c>
      <c r="I51" s="128">
        <v>0</v>
      </c>
      <c r="J51" s="12"/>
      <c r="K51" s="194">
        <f t="shared" si="40"/>
        <v>0</v>
      </c>
      <c r="L51" s="195">
        <f t="shared" si="41"/>
        <v>0</v>
      </c>
    </row>
    <row r="52" spans="1:12" s="6" customFormat="1" ht="13" x14ac:dyDescent="0.3">
      <c r="A52" s="295"/>
      <c r="B52" s="287"/>
      <c r="C52" s="198" t="str">
        <f t="shared" si="36"/>
        <v>FC</v>
      </c>
      <c r="D52" s="123"/>
      <c r="E52" s="12"/>
      <c r="F52" s="190">
        <f t="shared" si="37"/>
        <v>0</v>
      </c>
      <c r="G52" s="201">
        <f t="shared" si="38"/>
        <v>0.12345</v>
      </c>
      <c r="H52" s="194">
        <f t="shared" si="39"/>
        <v>0</v>
      </c>
      <c r="I52" s="128"/>
      <c r="J52" s="12"/>
      <c r="K52" s="194">
        <f t="shared" si="40"/>
        <v>0</v>
      </c>
      <c r="L52" s="195">
        <f t="shared" si="41"/>
        <v>0</v>
      </c>
    </row>
    <row r="53" spans="1:12" s="6" customFormat="1" ht="13" x14ac:dyDescent="0.3">
      <c r="A53" s="295"/>
      <c r="B53" s="287"/>
      <c r="C53" s="198" t="str">
        <f t="shared" si="36"/>
        <v>FC</v>
      </c>
      <c r="D53" s="123"/>
      <c r="E53" s="12"/>
      <c r="F53" s="190">
        <f t="shared" ref="F53" si="42">D53*E53</f>
        <v>0</v>
      </c>
      <c r="G53" s="201">
        <f t="shared" si="38"/>
        <v>0.12345</v>
      </c>
      <c r="H53" s="194">
        <f t="shared" si="39"/>
        <v>0</v>
      </c>
      <c r="I53" s="128"/>
      <c r="J53" s="12"/>
      <c r="K53" s="194">
        <f t="shared" ref="K53" si="43">I53*J53</f>
        <v>0</v>
      </c>
      <c r="L53" s="195">
        <f t="shared" ref="L53" si="44">K53+H53</f>
        <v>0</v>
      </c>
    </row>
    <row r="54" spans="1:12" s="6" customFormat="1" ht="13" x14ac:dyDescent="0.3">
      <c r="A54" s="295"/>
      <c r="B54" s="287"/>
      <c r="C54" s="198" t="str">
        <f t="shared" si="36"/>
        <v>FC</v>
      </c>
      <c r="D54" s="123"/>
      <c r="E54" s="12"/>
      <c r="F54" s="190">
        <f t="shared" si="37"/>
        <v>0</v>
      </c>
      <c r="G54" s="201">
        <f t="shared" ref="G54" si="45">$B$8</f>
        <v>0.12345</v>
      </c>
      <c r="H54" s="194">
        <f t="shared" ref="H54" si="46">IF(G54&lt;&gt;0,F54/G54,0)</f>
        <v>0</v>
      </c>
      <c r="I54" s="128"/>
      <c r="J54" s="12"/>
      <c r="K54" s="194">
        <f t="shared" si="40"/>
        <v>0</v>
      </c>
      <c r="L54" s="195">
        <f t="shared" si="41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7">$B$7</f>
        <v>FC</v>
      </c>
      <c r="D56" s="123">
        <v>0</v>
      </c>
      <c r="E56" s="12"/>
      <c r="F56" s="190">
        <f t="shared" ref="F56:F58" si="48">D56*E56</f>
        <v>0</v>
      </c>
      <c r="G56" s="191">
        <f t="shared" ref="G56:G58" si="49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0">I56*J56</f>
        <v>0</v>
      </c>
      <c r="L56" s="195">
        <f t="shared" ref="L56:L58" si="51">K56+H56</f>
        <v>0</v>
      </c>
    </row>
    <row r="57" spans="1:12" s="6" customFormat="1" ht="13" x14ac:dyDescent="0.3">
      <c r="A57" s="296"/>
      <c r="B57" s="297"/>
      <c r="C57" s="198" t="str">
        <f t="shared" si="47"/>
        <v>FC</v>
      </c>
      <c r="D57" s="125"/>
      <c r="E57" s="12"/>
      <c r="F57" s="190">
        <f t="shared" si="48"/>
        <v>0</v>
      </c>
      <c r="G57" s="200">
        <f t="shared" si="49"/>
        <v>0.12345</v>
      </c>
      <c r="H57" s="194">
        <f t="shared" ref="H57:H58" si="52">IF(G57&lt;&gt;0,F57/G57,0)</f>
        <v>0</v>
      </c>
      <c r="I57" s="128"/>
      <c r="J57" s="12"/>
      <c r="K57" s="194">
        <f t="shared" si="50"/>
        <v>0</v>
      </c>
      <c r="L57" s="195">
        <f t="shared" si="51"/>
        <v>0</v>
      </c>
    </row>
    <row r="58" spans="1:12" s="6" customFormat="1" ht="13" x14ac:dyDescent="0.3">
      <c r="A58" s="295"/>
      <c r="B58" s="287"/>
      <c r="C58" s="198" t="str">
        <f t="shared" si="47"/>
        <v>FC</v>
      </c>
      <c r="D58" s="125"/>
      <c r="E58" s="12"/>
      <c r="F58" s="190">
        <f t="shared" si="48"/>
        <v>0</v>
      </c>
      <c r="G58" s="200">
        <f t="shared" si="49"/>
        <v>0.12345</v>
      </c>
      <c r="H58" s="194">
        <f t="shared" si="52"/>
        <v>0</v>
      </c>
      <c r="I58" s="128"/>
      <c r="J58" s="12"/>
      <c r="K58" s="194">
        <f t="shared" si="50"/>
        <v>0</v>
      </c>
      <c r="L58" s="195">
        <f t="shared" si="51"/>
        <v>0</v>
      </c>
    </row>
    <row r="59" spans="1:12" s="6" customFormat="1" ht="13" x14ac:dyDescent="0.3">
      <c r="A59" s="295"/>
      <c r="B59" s="287"/>
      <c r="C59" s="198" t="str">
        <f t="shared" ref="C59:C60" si="53">$B$7</f>
        <v>FC</v>
      </c>
      <c r="D59" s="125"/>
      <c r="E59" s="12"/>
      <c r="F59" s="190">
        <f t="shared" ref="F59:F60" si="54">D59*E59</f>
        <v>0</v>
      </c>
      <c r="G59" s="200">
        <f t="shared" ref="G59:G67" si="55">$B$8</f>
        <v>0.12345</v>
      </c>
      <c r="H59" s="194">
        <f t="shared" ref="H59:H60" si="56">IF(G59&lt;&gt;0,F59/G59,0)</f>
        <v>0</v>
      </c>
      <c r="I59" s="128"/>
      <c r="J59" s="12"/>
      <c r="K59" s="194">
        <f t="shared" ref="K59:K60" si="57">I59*J59</f>
        <v>0</v>
      </c>
      <c r="L59" s="195">
        <f t="shared" ref="L59:L60" si="58">K59+H59</f>
        <v>0</v>
      </c>
    </row>
    <row r="60" spans="1:12" s="6" customFormat="1" ht="15.5" x14ac:dyDescent="0.35">
      <c r="A60" s="294"/>
      <c r="B60" s="298"/>
      <c r="C60" s="198" t="str">
        <f t="shared" si="53"/>
        <v>FC</v>
      </c>
      <c r="D60" s="125"/>
      <c r="E60" s="12"/>
      <c r="F60" s="190">
        <f t="shared" si="54"/>
        <v>0</v>
      </c>
      <c r="G60" s="200">
        <f t="shared" si="55"/>
        <v>0.12345</v>
      </c>
      <c r="H60" s="194">
        <f t="shared" si="56"/>
        <v>0</v>
      </c>
      <c r="I60" s="128"/>
      <c r="J60" s="12"/>
      <c r="K60" s="194">
        <f t="shared" si="57"/>
        <v>0</v>
      </c>
      <c r="L60" s="195">
        <f t="shared" si="58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59">$B$7</f>
        <v>FC</v>
      </c>
      <c r="D62" s="123"/>
      <c r="E62" s="12"/>
      <c r="F62" s="190">
        <f t="shared" ref="F62:F67" si="60">D62*E62</f>
        <v>0</v>
      </c>
      <c r="G62" s="191">
        <f t="shared" si="55"/>
        <v>0.12345</v>
      </c>
      <c r="H62" s="194">
        <f t="shared" ref="H62:H67" si="61">IF(G62&lt;&gt;0,F62/G62,0)</f>
        <v>0</v>
      </c>
      <c r="I62" s="128"/>
      <c r="J62" s="12"/>
      <c r="K62" s="194">
        <f t="shared" ref="K62:K67" si="62">I62*J62</f>
        <v>0</v>
      </c>
      <c r="L62" s="195">
        <f t="shared" ref="L62:L67" si="63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59"/>
        <v>FC</v>
      </c>
      <c r="D63" s="123"/>
      <c r="E63" s="12"/>
      <c r="F63" s="190">
        <f t="shared" si="60"/>
        <v>0</v>
      </c>
      <c r="G63" s="191">
        <f t="shared" si="55"/>
        <v>0.12345</v>
      </c>
      <c r="H63" s="194">
        <f t="shared" si="61"/>
        <v>0</v>
      </c>
      <c r="I63" s="128"/>
      <c r="J63" s="12"/>
      <c r="K63" s="194">
        <f t="shared" si="62"/>
        <v>0</v>
      </c>
      <c r="L63" s="195">
        <f t="shared" si="63"/>
        <v>0</v>
      </c>
    </row>
    <row r="64" spans="1:12" s="6" customFormat="1" ht="13" x14ac:dyDescent="0.3">
      <c r="A64" s="295"/>
      <c r="B64" s="287"/>
      <c r="C64" s="198" t="str">
        <f t="shared" si="59"/>
        <v>FC</v>
      </c>
      <c r="D64" s="125"/>
      <c r="E64" s="12"/>
      <c r="F64" s="190">
        <f t="shared" si="60"/>
        <v>0</v>
      </c>
      <c r="G64" s="200">
        <f t="shared" si="55"/>
        <v>0.12345</v>
      </c>
      <c r="H64" s="194">
        <f t="shared" si="61"/>
        <v>0</v>
      </c>
      <c r="I64" s="128"/>
      <c r="J64" s="12"/>
      <c r="K64" s="194">
        <f t="shared" si="62"/>
        <v>0</v>
      </c>
      <c r="L64" s="195">
        <f t="shared" si="63"/>
        <v>0</v>
      </c>
    </row>
    <row r="65" spans="1:12" s="6" customFormat="1" ht="13" x14ac:dyDescent="0.3">
      <c r="A65" s="295"/>
      <c r="B65" s="287"/>
      <c r="C65" s="198" t="str">
        <f t="shared" si="59"/>
        <v>FC</v>
      </c>
      <c r="D65" s="125"/>
      <c r="E65" s="12"/>
      <c r="F65" s="190">
        <f t="shared" si="60"/>
        <v>0</v>
      </c>
      <c r="G65" s="200">
        <f t="shared" si="55"/>
        <v>0.12345</v>
      </c>
      <c r="H65" s="194">
        <f t="shared" si="61"/>
        <v>0</v>
      </c>
      <c r="I65" s="128"/>
      <c r="J65" s="12"/>
      <c r="K65" s="194">
        <f t="shared" si="62"/>
        <v>0</v>
      </c>
      <c r="L65" s="195">
        <f t="shared" si="63"/>
        <v>0</v>
      </c>
    </row>
    <row r="66" spans="1:12" s="6" customFormat="1" ht="13" x14ac:dyDescent="0.3">
      <c r="A66" s="295"/>
      <c r="B66" s="287"/>
      <c r="C66" s="198" t="str">
        <f t="shared" si="59"/>
        <v>FC</v>
      </c>
      <c r="D66" s="125"/>
      <c r="E66" s="12"/>
      <c r="F66" s="190">
        <f t="shared" si="60"/>
        <v>0</v>
      </c>
      <c r="G66" s="200">
        <f t="shared" si="55"/>
        <v>0.12345</v>
      </c>
      <c r="H66" s="194">
        <f t="shared" si="61"/>
        <v>0</v>
      </c>
      <c r="I66" s="128"/>
      <c r="J66" s="12"/>
      <c r="K66" s="194">
        <f t="shared" si="62"/>
        <v>0</v>
      </c>
      <c r="L66" s="195">
        <f t="shared" si="63"/>
        <v>0</v>
      </c>
    </row>
    <row r="67" spans="1:12" s="6" customFormat="1" ht="13" x14ac:dyDescent="0.3">
      <c r="A67" s="295"/>
      <c r="B67" s="287"/>
      <c r="C67" s="198" t="str">
        <f t="shared" si="59"/>
        <v>FC</v>
      </c>
      <c r="D67" s="125"/>
      <c r="E67" s="12"/>
      <c r="F67" s="190">
        <f t="shared" si="60"/>
        <v>0</v>
      </c>
      <c r="G67" s="200">
        <f t="shared" si="55"/>
        <v>0.12345</v>
      </c>
      <c r="H67" s="194">
        <f t="shared" si="61"/>
        <v>0</v>
      </c>
      <c r="I67" s="128"/>
      <c r="J67" s="12"/>
      <c r="K67" s="194">
        <f t="shared" si="62"/>
        <v>0</v>
      </c>
      <c r="L67" s="195">
        <f t="shared" si="63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4">$B$7</f>
        <v>FC</v>
      </c>
      <c r="D69" s="125">
        <v>0</v>
      </c>
      <c r="E69" s="12"/>
      <c r="F69" s="190">
        <f t="shared" ref="F69:F72" si="65">D69*E69</f>
        <v>0</v>
      </c>
      <c r="G69" s="200">
        <f>$B$8</f>
        <v>0.12345</v>
      </c>
      <c r="H69" s="194">
        <f t="shared" ref="H69:H72" si="66">IF(G69&lt;&gt;0,F69/G69,0)</f>
        <v>0</v>
      </c>
      <c r="I69" s="128">
        <v>0</v>
      </c>
      <c r="J69" s="12"/>
      <c r="K69" s="194">
        <f t="shared" ref="K69:K72" si="67">I69*J69</f>
        <v>0</v>
      </c>
      <c r="L69" s="195">
        <f t="shared" ref="L69:L72" si="68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4"/>
        <v>FC</v>
      </c>
      <c r="D70" s="125">
        <v>0</v>
      </c>
      <c r="E70" s="12"/>
      <c r="F70" s="190">
        <f t="shared" si="65"/>
        <v>0</v>
      </c>
      <c r="G70" s="200">
        <f>$B$8</f>
        <v>0.12345</v>
      </c>
      <c r="H70" s="194">
        <f t="shared" si="66"/>
        <v>0</v>
      </c>
      <c r="I70" s="128">
        <v>0</v>
      </c>
      <c r="J70" s="12"/>
      <c r="K70" s="194">
        <f t="shared" si="67"/>
        <v>0</v>
      </c>
      <c r="L70" s="195">
        <f t="shared" si="68"/>
        <v>0</v>
      </c>
    </row>
    <row r="71" spans="1:12" s="6" customFormat="1" ht="13" x14ac:dyDescent="0.3">
      <c r="A71" s="293"/>
      <c r="B71" s="22"/>
      <c r="C71" s="198" t="str">
        <f t="shared" si="64"/>
        <v>FC</v>
      </c>
      <c r="D71" s="125"/>
      <c r="E71" s="12"/>
      <c r="F71" s="190">
        <f t="shared" ref="F71" si="69">D71*E71</f>
        <v>0</v>
      </c>
      <c r="G71" s="200">
        <f>$B$8</f>
        <v>0.12345</v>
      </c>
      <c r="H71" s="194">
        <f t="shared" ref="H71" si="70">IF(G71&lt;&gt;0,F71/G71,0)</f>
        <v>0</v>
      </c>
      <c r="I71" s="128"/>
      <c r="J71" s="12"/>
      <c r="K71" s="194">
        <f t="shared" ref="K71" si="71">I71*J71</f>
        <v>0</v>
      </c>
      <c r="L71" s="195">
        <f t="shared" ref="L71" si="72">K71+H71</f>
        <v>0</v>
      </c>
    </row>
    <row r="72" spans="1:12" s="6" customFormat="1" ht="13" x14ac:dyDescent="0.3">
      <c r="A72" s="293"/>
      <c r="B72" s="22"/>
      <c r="C72" s="198" t="str">
        <f t="shared" si="64"/>
        <v>FC</v>
      </c>
      <c r="D72" s="125"/>
      <c r="E72" s="12"/>
      <c r="F72" s="190">
        <f t="shared" si="65"/>
        <v>0</v>
      </c>
      <c r="G72" s="200">
        <f>$B$8</f>
        <v>0.12345</v>
      </c>
      <c r="H72" s="194">
        <f t="shared" si="66"/>
        <v>0</v>
      </c>
      <c r="I72" s="128"/>
      <c r="J72" s="12"/>
      <c r="K72" s="194">
        <f t="shared" si="67"/>
        <v>0</v>
      </c>
      <c r="L72" s="195">
        <f t="shared" si="68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3">$B$7</f>
        <v>FC</v>
      </c>
      <c r="D77" s="125"/>
      <c r="E77" s="12"/>
      <c r="F77" s="190">
        <f t="shared" ref="F77:F82" si="74">D77*E77</f>
        <v>0</v>
      </c>
      <c r="G77" s="200">
        <f t="shared" ref="G77:G82" si="75">$B$8</f>
        <v>0.12345</v>
      </c>
      <c r="H77" s="194">
        <f t="shared" ref="H77:H82" si="76">IF(G77&lt;&gt;0,F77/G77,0)</f>
        <v>0</v>
      </c>
      <c r="I77" s="128"/>
      <c r="J77" s="12"/>
      <c r="K77" s="194">
        <f t="shared" ref="K77:K82" si="77">I77*J77</f>
        <v>0</v>
      </c>
      <c r="L77" s="195">
        <f t="shared" ref="L77:L82" si="78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3"/>
        <v>FC</v>
      </c>
      <c r="D78" s="125"/>
      <c r="E78" s="12"/>
      <c r="F78" s="190">
        <f t="shared" si="74"/>
        <v>0</v>
      </c>
      <c r="G78" s="200">
        <f t="shared" si="75"/>
        <v>0.12345</v>
      </c>
      <c r="H78" s="194">
        <f t="shared" si="76"/>
        <v>0</v>
      </c>
      <c r="I78" s="128"/>
      <c r="J78" s="12"/>
      <c r="K78" s="194">
        <f t="shared" si="77"/>
        <v>0</v>
      </c>
      <c r="L78" s="195">
        <f t="shared" si="78"/>
        <v>0</v>
      </c>
    </row>
    <row r="79" spans="1:12" s="6" customFormat="1" ht="13" x14ac:dyDescent="0.3">
      <c r="A79" s="196" t="s">
        <v>129</v>
      </c>
      <c r="B79" s="22"/>
      <c r="C79" s="198" t="str">
        <f t="shared" si="73"/>
        <v>FC</v>
      </c>
      <c r="D79" s="125"/>
      <c r="E79" s="12"/>
      <c r="F79" s="190">
        <f t="shared" si="74"/>
        <v>0</v>
      </c>
      <c r="G79" s="200">
        <f t="shared" si="75"/>
        <v>0.12345</v>
      </c>
      <c r="H79" s="194">
        <f t="shared" si="76"/>
        <v>0</v>
      </c>
      <c r="I79" s="128"/>
      <c r="J79" s="12"/>
      <c r="K79" s="194">
        <f t="shared" si="77"/>
        <v>0</v>
      </c>
      <c r="L79" s="195">
        <f t="shared" si="78"/>
        <v>0</v>
      </c>
    </row>
    <row r="80" spans="1:12" s="6" customFormat="1" ht="13" x14ac:dyDescent="0.3">
      <c r="A80" s="196" t="s">
        <v>130</v>
      </c>
      <c r="B80" s="22"/>
      <c r="C80" s="198" t="str">
        <f t="shared" si="73"/>
        <v>FC</v>
      </c>
      <c r="D80" s="125"/>
      <c r="E80" s="12"/>
      <c r="F80" s="190">
        <f t="shared" si="74"/>
        <v>0</v>
      </c>
      <c r="G80" s="200">
        <f t="shared" si="75"/>
        <v>0.12345</v>
      </c>
      <c r="H80" s="194">
        <f t="shared" si="76"/>
        <v>0</v>
      </c>
      <c r="I80" s="128"/>
      <c r="J80" s="12"/>
      <c r="K80" s="194">
        <f t="shared" si="77"/>
        <v>0</v>
      </c>
      <c r="L80" s="195">
        <f t="shared" si="78"/>
        <v>0</v>
      </c>
    </row>
    <row r="81" spans="1:12" s="6" customFormat="1" ht="13" x14ac:dyDescent="0.3">
      <c r="A81" s="196" t="s">
        <v>131</v>
      </c>
      <c r="B81" s="22"/>
      <c r="C81" s="198" t="str">
        <f t="shared" si="73"/>
        <v>FC</v>
      </c>
      <c r="D81" s="125"/>
      <c r="E81" s="12"/>
      <c r="F81" s="190">
        <f t="shared" si="74"/>
        <v>0</v>
      </c>
      <c r="G81" s="200">
        <f t="shared" si="75"/>
        <v>0.12345</v>
      </c>
      <c r="H81" s="194">
        <f t="shared" si="76"/>
        <v>0</v>
      </c>
      <c r="I81" s="128"/>
      <c r="J81" s="12"/>
      <c r="K81" s="194">
        <f t="shared" si="77"/>
        <v>0</v>
      </c>
      <c r="L81" s="195">
        <f t="shared" si="78"/>
        <v>0</v>
      </c>
    </row>
    <row r="82" spans="1:12" s="6" customFormat="1" ht="13" x14ac:dyDescent="0.3">
      <c r="A82" s="196" t="s">
        <v>132</v>
      </c>
      <c r="B82" s="22"/>
      <c r="C82" s="198" t="str">
        <f t="shared" si="73"/>
        <v>FC</v>
      </c>
      <c r="D82" s="125"/>
      <c r="E82" s="12"/>
      <c r="F82" s="190">
        <f t="shared" si="74"/>
        <v>0</v>
      </c>
      <c r="G82" s="200">
        <f t="shared" si="75"/>
        <v>0.12345</v>
      </c>
      <c r="H82" s="194">
        <f t="shared" si="76"/>
        <v>0</v>
      </c>
      <c r="I82" s="128"/>
      <c r="J82" s="12"/>
      <c r="K82" s="194">
        <f t="shared" si="77"/>
        <v>0</v>
      </c>
      <c r="L82" s="195">
        <f t="shared" si="78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79">SUM(F75:F83)+F74</f>
        <v>0</v>
      </c>
      <c r="G84" s="321"/>
      <c r="H84" s="322">
        <f t="shared" si="79"/>
        <v>0</v>
      </c>
      <c r="I84" s="323"/>
      <c r="J84" s="313">
        <f t="shared" si="79"/>
        <v>0</v>
      </c>
      <c r="K84" s="324">
        <f t="shared" si="79"/>
        <v>0</v>
      </c>
      <c r="L84" s="318">
        <f t="shared" si="79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AC26-5569-4231-B0EC-11A33A8A62FA}">
  <sheetPr>
    <tabColor theme="7" tint="0.59999389629810485"/>
  </sheetPr>
  <dimension ref="A1:L95"/>
  <sheetViews>
    <sheetView showGridLines="0" topLeftCell="A3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21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194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28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28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28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202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>
        <v>0</v>
      </c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28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28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28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28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28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202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28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28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28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28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28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186" t="s">
        <v>231</v>
      </c>
      <c r="B40" s="208" t="s">
        <v>185</v>
      </c>
      <c r="C40" s="209"/>
      <c r="D40" s="210"/>
      <c r="E40" s="211"/>
      <c r="F40" s="211"/>
      <c r="G40" s="212"/>
      <c r="H40" s="194"/>
      <c r="I40" s="202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28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28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28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28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28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202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202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28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28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28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28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28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28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28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202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28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28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28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28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28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202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28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28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28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28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28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28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202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28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28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28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28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202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28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28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28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28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28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28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2FC7-DB9C-4890-860A-853F03EAD1F7}">
  <sheetPr>
    <tabColor theme="7" tint="0.59999389629810485"/>
  </sheetPr>
  <dimension ref="A1:L95"/>
  <sheetViews>
    <sheetView showGridLines="0" zoomScale="80" zoomScaleNormal="80" workbookViewId="0">
      <selection activeCell="C12" sqref="C12"/>
    </sheetView>
  </sheetViews>
  <sheetFormatPr defaultColWidth="9.33203125" defaultRowHeight="12.5" x14ac:dyDescent="0.25"/>
  <cols>
    <col min="1" max="1" width="20.44140625" style="1" customWidth="1"/>
    <col min="2" max="2" width="52.109375" style="2" customWidth="1"/>
    <col min="3" max="3" width="12" style="2" customWidth="1"/>
    <col min="4" max="4" width="11.44140625" style="2" customWidth="1"/>
    <col min="5" max="5" width="14.6640625" style="2" customWidth="1"/>
    <col min="6" max="6" width="21.33203125" style="3" customWidth="1"/>
    <col min="7" max="7" width="14.6640625" style="3" customWidth="1"/>
    <col min="8" max="8" width="22.77734375" style="3" customWidth="1"/>
    <col min="9" max="9" width="11.44140625" style="3" customWidth="1"/>
    <col min="10" max="10" width="14.6640625" style="2" customWidth="1"/>
    <col min="11" max="11" width="20.6640625" style="3" customWidth="1"/>
    <col min="12" max="12" width="22.109375" style="3" customWidth="1"/>
    <col min="13" max="16384" width="9.33203125" style="2"/>
  </cols>
  <sheetData>
    <row r="1" spans="1:12" ht="13" x14ac:dyDescent="0.3">
      <c r="A1" s="355" t="s">
        <v>245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39" t="s">
        <v>262</v>
      </c>
      <c r="B3" s="299" t="str">
        <f>'Bidder Info'!D3</f>
        <v>Bidder Name</v>
      </c>
      <c r="C3" s="10"/>
      <c r="D3" s="10"/>
      <c r="E3" s="4"/>
      <c r="F3" s="14"/>
      <c r="G3" s="14"/>
      <c r="H3" s="14"/>
      <c r="I3" s="14"/>
      <c r="J3" s="14"/>
      <c r="K3" s="4"/>
      <c r="L3" s="4"/>
    </row>
    <row r="4" spans="1:12" s="6" customFormat="1" ht="13" x14ac:dyDescent="0.3">
      <c r="A4" s="39" t="s">
        <v>40</v>
      </c>
      <c r="B4" s="299" t="str">
        <f>Instructions!$D$3</f>
        <v xml:space="preserve">VHF Coastal Coverage </v>
      </c>
      <c r="C4" s="10"/>
      <c r="D4" s="10"/>
      <c r="E4" s="4"/>
      <c r="F4" s="15"/>
      <c r="G4" s="15"/>
      <c r="H4" s="13"/>
      <c r="I4" s="13"/>
      <c r="J4" s="14"/>
      <c r="K4" s="4"/>
      <c r="L4" s="4"/>
    </row>
    <row r="5" spans="1:12" s="6" customFormat="1" ht="13" x14ac:dyDescent="0.3">
      <c r="A5" s="29" t="s">
        <v>29</v>
      </c>
      <c r="B5" s="300">
        <v>22</v>
      </c>
      <c r="C5" s="10"/>
      <c r="D5" s="10"/>
      <c r="E5" s="4"/>
      <c r="F5" s="15"/>
      <c r="G5" s="15"/>
      <c r="H5" s="13"/>
      <c r="I5" s="13"/>
      <c r="J5" s="14"/>
      <c r="K5" s="4"/>
      <c r="L5" s="4"/>
    </row>
    <row r="6" spans="1:12" s="6" customFormat="1" ht="13" x14ac:dyDescent="0.3">
      <c r="A6" s="39" t="s">
        <v>41</v>
      </c>
      <c r="B6" s="299" t="s">
        <v>49</v>
      </c>
      <c r="C6" s="10"/>
      <c r="D6" s="10"/>
      <c r="E6" s="4"/>
      <c r="F6" s="15"/>
      <c r="G6" s="15"/>
      <c r="H6" s="13"/>
      <c r="I6" s="13"/>
      <c r="J6" s="14"/>
      <c r="K6" s="4"/>
      <c r="L6" s="4"/>
    </row>
    <row r="7" spans="1:12" s="6" customFormat="1" ht="13" x14ac:dyDescent="0.3">
      <c r="A7" s="39" t="s">
        <v>110</v>
      </c>
      <c r="B7" s="300" t="str">
        <f>'Bidder Info'!D4</f>
        <v>FC</v>
      </c>
      <c r="C7" s="10"/>
      <c r="D7" s="10"/>
      <c r="E7" s="4"/>
      <c r="F7" s="15"/>
      <c r="G7" s="15"/>
      <c r="H7" s="13"/>
      <c r="I7" s="13"/>
      <c r="J7" s="14"/>
      <c r="K7" s="4"/>
      <c r="L7" s="4"/>
    </row>
    <row r="8" spans="1:12" s="6" customFormat="1" ht="13" x14ac:dyDescent="0.3">
      <c r="A8" s="39" t="s">
        <v>111</v>
      </c>
      <c r="B8" s="300">
        <f>'Bidder Info'!D5</f>
        <v>0.12345</v>
      </c>
      <c r="C8" s="10"/>
      <c r="D8" s="10"/>
      <c r="E8" s="4"/>
      <c r="F8" s="15"/>
      <c r="G8" s="15"/>
      <c r="H8" s="13"/>
      <c r="I8" s="13"/>
      <c r="J8" s="14"/>
      <c r="K8" s="4"/>
      <c r="L8" s="4"/>
    </row>
    <row r="9" spans="1:12" s="6" customFormat="1" ht="13" customHeight="1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customHeight="1" x14ac:dyDescent="0.25">
      <c r="A10" s="14"/>
      <c r="B10" s="14"/>
      <c r="C10" s="388" t="s">
        <v>12</v>
      </c>
      <c r="D10" s="389"/>
      <c r="E10" s="389"/>
      <c r="F10" s="389"/>
      <c r="G10" s="389"/>
      <c r="H10" s="390"/>
      <c r="I10" s="388" t="s">
        <v>0</v>
      </c>
      <c r="J10" s="389"/>
      <c r="K10" s="390"/>
      <c r="L10" s="301"/>
    </row>
    <row r="11" spans="1:12" s="6" customFormat="1" ht="12.5" customHeight="1" thickBot="1" x14ac:dyDescent="0.3">
      <c r="A11" s="14"/>
      <c r="B11" s="14"/>
      <c r="C11" s="391"/>
      <c r="D11" s="392"/>
      <c r="E11" s="392"/>
      <c r="F11" s="392"/>
      <c r="G11" s="392"/>
      <c r="H11" s="393"/>
      <c r="I11" s="391"/>
      <c r="J11" s="392"/>
      <c r="K11" s="393"/>
      <c r="L11" s="302"/>
    </row>
    <row r="12" spans="1:12" s="6" customFormat="1" ht="12.75" customHeight="1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196"/>
      <c r="B15" s="197"/>
      <c r="C15" s="198"/>
      <c r="D15" s="199"/>
      <c r="E15" s="190"/>
      <c r="F15" s="190"/>
      <c r="G15" s="200"/>
      <c r="H15" s="194"/>
      <c r="I15" s="193"/>
      <c r="J15" s="190"/>
      <c r="K15" s="194"/>
      <c r="L15" s="195"/>
    </row>
    <row r="16" spans="1:12" s="6" customFormat="1" ht="15.5" x14ac:dyDescent="0.35">
      <c r="A16" s="186" t="s">
        <v>215</v>
      </c>
      <c r="B16" s="187" t="s">
        <v>184</v>
      </c>
      <c r="C16" s="188"/>
      <c r="D16" s="189"/>
      <c r="E16" s="190"/>
      <c r="F16" s="190"/>
      <c r="G16" s="191"/>
      <c r="H16" s="192"/>
      <c r="I16" s="193"/>
      <c r="J16" s="190"/>
      <c r="K16" s="194"/>
      <c r="L16" s="195"/>
    </row>
    <row r="17" spans="1:12" s="6" customFormat="1" ht="13" x14ac:dyDescent="0.3">
      <c r="A17" s="196"/>
      <c r="B17" s="197" t="s">
        <v>157</v>
      </c>
      <c r="C17" s="198" t="str">
        <f>$B$7</f>
        <v>FC</v>
      </c>
      <c r="D17" s="125">
        <v>0</v>
      </c>
      <c r="E17" s="190">
        <f>IF(D17&gt;0,'G3_1 VHF Equipment'!F22,0)</f>
        <v>0</v>
      </c>
      <c r="F17" s="190">
        <f>D17*E17</f>
        <v>0</v>
      </c>
      <c r="G17" s="200">
        <f>$B$8</f>
        <v>0.12345</v>
      </c>
      <c r="H17" s="194">
        <f>IF(G17&lt;&gt;0,F17/G17,0)</f>
        <v>0</v>
      </c>
      <c r="I17" s="132">
        <v>0</v>
      </c>
      <c r="J17" s="190">
        <f>IF(I17&gt;0,'G3_1 VHF Equipment'!K22,0)</f>
        <v>0</v>
      </c>
      <c r="K17" s="194">
        <f>I17*J17</f>
        <v>0</v>
      </c>
      <c r="L17" s="195">
        <f>K17+H17</f>
        <v>0</v>
      </c>
    </row>
    <row r="18" spans="1:12" s="6" customFormat="1" ht="13" x14ac:dyDescent="0.3">
      <c r="A18" s="196"/>
      <c r="B18" s="197" t="s">
        <v>159</v>
      </c>
      <c r="C18" s="198" t="str">
        <f t="shared" ref="C18:C24" si="0">$B$7</f>
        <v>FC</v>
      </c>
      <c r="D18" s="125">
        <v>0</v>
      </c>
      <c r="E18" s="190">
        <f>IF(D18&gt;0,'G3_1 VHF Equipment'!F23,0)</f>
        <v>0</v>
      </c>
      <c r="F18" s="190">
        <f t="shared" ref="F18:F22" si="1">D18*E18</f>
        <v>0</v>
      </c>
      <c r="G18" s="200">
        <f t="shared" ref="G18:G24" si="2">$B$8</f>
        <v>0.12345</v>
      </c>
      <c r="H18" s="194">
        <f t="shared" ref="H18:H22" si="3">IF(G18&lt;&gt;0,F18/G18,0)</f>
        <v>0</v>
      </c>
      <c r="I18" s="132">
        <v>0</v>
      </c>
      <c r="J18" s="190">
        <f>IF(I18&gt;0,'G3_1 VHF Equipment'!K23,0)</f>
        <v>0</v>
      </c>
      <c r="K18" s="194">
        <f t="shared" ref="K18:K22" si="4">I18*J18</f>
        <v>0</v>
      </c>
      <c r="L18" s="195">
        <f t="shared" ref="L18:L22" si="5">K18+H18</f>
        <v>0</v>
      </c>
    </row>
    <row r="19" spans="1:12" s="6" customFormat="1" ht="13" x14ac:dyDescent="0.3">
      <c r="A19" s="196"/>
      <c r="B19" s="197" t="s">
        <v>160</v>
      </c>
      <c r="C19" s="198" t="str">
        <f t="shared" si="0"/>
        <v>FC</v>
      </c>
      <c r="D19" s="125">
        <v>0</v>
      </c>
      <c r="E19" s="190">
        <f>IF(D19&gt;0,'G3_1 VHF Equipment'!F24,0)</f>
        <v>0</v>
      </c>
      <c r="F19" s="190">
        <f t="shared" si="1"/>
        <v>0</v>
      </c>
      <c r="G19" s="200">
        <f t="shared" si="2"/>
        <v>0.12345</v>
      </c>
      <c r="H19" s="194">
        <f t="shared" si="3"/>
        <v>0</v>
      </c>
      <c r="I19" s="132">
        <v>0</v>
      </c>
      <c r="J19" s="190">
        <f>IF(I19&gt;0,'G3_1 VHF Equipment'!K24,0)</f>
        <v>0</v>
      </c>
      <c r="K19" s="194">
        <f t="shared" si="4"/>
        <v>0</v>
      </c>
      <c r="L19" s="195">
        <f t="shared" si="5"/>
        <v>0</v>
      </c>
    </row>
    <row r="20" spans="1:12" s="6" customFormat="1" ht="13" x14ac:dyDescent="0.3">
      <c r="A20" s="196"/>
      <c r="B20" s="197" t="s">
        <v>161</v>
      </c>
      <c r="C20" s="198" t="str">
        <f t="shared" si="0"/>
        <v>FC</v>
      </c>
      <c r="D20" s="125">
        <v>0</v>
      </c>
      <c r="E20" s="190">
        <f>IF(D20&gt;0,'G3_1 VHF Equipment'!F25,0)</f>
        <v>0</v>
      </c>
      <c r="F20" s="190">
        <f t="shared" si="1"/>
        <v>0</v>
      </c>
      <c r="G20" s="200">
        <f t="shared" si="2"/>
        <v>0.12345</v>
      </c>
      <c r="H20" s="194">
        <f t="shared" si="3"/>
        <v>0</v>
      </c>
      <c r="I20" s="132">
        <v>0</v>
      </c>
      <c r="J20" s="190">
        <f>IF(I20&gt;0,'G3_1 VHF Equipment'!K25,0)</f>
        <v>0</v>
      </c>
      <c r="K20" s="194">
        <f t="shared" si="4"/>
        <v>0</v>
      </c>
      <c r="L20" s="195">
        <f t="shared" si="5"/>
        <v>0</v>
      </c>
    </row>
    <row r="21" spans="1:12" s="6" customFormat="1" ht="13" x14ac:dyDescent="0.3">
      <c r="A21" s="196"/>
      <c r="B21" s="197" t="s">
        <v>162</v>
      </c>
      <c r="C21" s="198" t="str">
        <f t="shared" si="0"/>
        <v>FC</v>
      </c>
      <c r="D21" s="125">
        <v>0</v>
      </c>
      <c r="E21" s="190">
        <f>IF(D21&gt;0,'G3_1 VHF Equipment'!F26,0)</f>
        <v>0</v>
      </c>
      <c r="F21" s="190">
        <f t="shared" si="1"/>
        <v>0</v>
      </c>
      <c r="G21" s="200">
        <f t="shared" si="2"/>
        <v>0.12345</v>
      </c>
      <c r="H21" s="194">
        <f t="shared" si="3"/>
        <v>0</v>
      </c>
      <c r="I21" s="132">
        <v>0</v>
      </c>
      <c r="J21" s="190">
        <f>IF(I21&gt;0,'G3_1 VHF Equipment'!K26,0)</f>
        <v>0</v>
      </c>
      <c r="K21" s="194">
        <f t="shared" si="4"/>
        <v>0</v>
      </c>
      <c r="L21" s="195">
        <f t="shared" si="5"/>
        <v>0</v>
      </c>
    </row>
    <row r="22" spans="1:12" s="6" customFormat="1" ht="13" x14ac:dyDescent="0.3">
      <c r="A22" s="196"/>
      <c r="B22" s="197" t="s">
        <v>164</v>
      </c>
      <c r="C22" s="198" t="str">
        <f t="shared" si="0"/>
        <v>FC</v>
      </c>
      <c r="D22" s="125">
        <v>0</v>
      </c>
      <c r="E22" s="190">
        <f>IF(D22&gt;0,'G3_1 VHF Equipment'!F27,0)</f>
        <v>0</v>
      </c>
      <c r="F22" s="190">
        <f t="shared" si="1"/>
        <v>0</v>
      </c>
      <c r="G22" s="200">
        <f t="shared" si="2"/>
        <v>0.12345</v>
      </c>
      <c r="H22" s="194">
        <f t="shared" si="3"/>
        <v>0</v>
      </c>
      <c r="I22" s="132">
        <v>0</v>
      </c>
      <c r="J22" s="190">
        <f>IF(I22&gt;0,'G3_1 VHF Equipment'!K27,0)</f>
        <v>0</v>
      </c>
      <c r="K22" s="194">
        <f t="shared" si="4"/>
        <v>0</v>
      </c>
      <c r="L22" s="195">
        <f t="shared" si="5"/>
        <v>0</v>
      </c>
    </row>
    <row r="23" spans="1:12" s="6" customFormat="1" ht="13" x14ac:dyDescent="0.3">
      <c r="A23" s="196"/>
      <c r="B23" s="197"/>
      <c r="C23" s="198"/>
      <c r="D23" s="199"/>
      <c r="E23" s="190"/>
      <c r="F23" s="190"/>
      <c r="G23" s="200"/>
      <c r="H23" s="194"/>
      <c r="I23" s="193"/>
      <c r="J23" s="190"/>
      <c r="K23" s="194"/>
      <c r="L23" s="195"/>
    </row>
    <row r="24" spans="1:12" s="6" customFormat="1" ht="13" x14ac:dyDescent="0.3">
      <c r="A24" s="196"/>
      <c r="B24" s="197" t="s">
        <v>207</v>
      </c>
      <c r="C24" s="198" t="str">
        <f t="shared" si="0"/>
        <v>FC</v>
      </c>
      <c r="D24" s="125">
        <v>0</v>
      </c>
      <c r="E24" s="190">
        <f>IF(D24&gt;0,'G3_1 VHF Equipment'!F19,0)</f>
        <v>0</v>
      </c>
      <c r="F24" s="190">
        <f t="shared" ref="F24:F25" si="6">D24*E24</f>
        <v>0</v>
      </c>
      <c r="G24" s="200">
        <f t="shared" si="2"/>
        <v>0.12345</v>
      </c>
      <c r="H24" s="194">
        <f t="shared" ref="H24:H25" si="7">IF(G24&lt;&gt;0,F24/G24,0)</f>
        <v>0</v>
      </c>
      <c r="I24" s="132">
        <v>0</v>
      </c>
      <c r="J24" s="190">
        <f>IF(I24&gt;0,'G3_1 VHF Equipment'!K19,0)</f>
        <v>0</v>
      </c>
      <c r="K24" s="194">
        <f>I24*J24</f>
        <v>0</v>
      </c>
      <c r="L24" s="195">
        <f>K24+H24</f>
        <v>0</v>
      </c>
    </row>
    <row r="25" spans="1:12" s="6" customFormat="1" ht="13" x14ac:dyDescent="0.3">
      <c r="A25" s="293"/>
      <c r="B25" s="22"/>
      <c r="C25" s="198" t="str">
        <f t="shared" ref="C25:C27" si="8">$B$7</f>
        <v>FC</v>
      </c>
      <c r="D25" s="123"/>
      <c r="E25" s="12"/>
      <c r="F25" s="190">
        <f t="shared" si="6"/>
        <v>0</v>
      </c>
      <c r="G25" s="200">
        <f t="shared" ref="G25:G27" si="9">$B$8</f>
        <v>0.12345</v>
      </c>
      <c r="H25" s="194">
        <f t="shared" si="7"/>
        <v>0</v>
      </c>
      <c r="I25" s="132"/>
      <c r="J25" s="12"/>
      <c r="K25" s="194">
        <f t="shared" ref="K25" si="10">I25*J25</f>
        <v>0</v>
      </c>
      <c r="L25" s="195">
        <f t="shared" ref="L25" si="11">K25+H25</f>
        <v>0</v>
      </c>
    </row>
    <row r="26" spans="1:12" s="6" customFormat="1" ht="13" x14ac:dyDescent="0.3">
      <c r="A26" s="293"/>
      <c r="B26" s="22"/>
      <c r="C26" s="198" t="str">
        <f t="shared" si="8"/>
        <v>FC</v>
      </c>
      <c r="D26" s="123"/>
      <c r="E26" s="12"/>
      <c r="F26" s="190">
        <f t="shared" ref="F26:F27" si="12">D26*E26</f>
        <v>0</v>
      </c>
      <c r="G26" s="200">
        <f t="shared" si="9"/>
        <v>0.12345</v>
      </c>
      <c r="H26" s="194">
        <f t="shared" ref="H26:H27" si="13">IF(G26&lt;&gt;0,F26/G26,0)</f>
        <v>0</v>
      </c>
      <c r="I26" s="132"/>
      <c r="J26" s="12"/>
      <c r="K26" s="194">
        <f t="shared" ref="K26:K27" si="14">I26*J26</f>
        <v>0</v>
      </c>
      <c r="L26" s="195">
        <f t="shared" ref="L26:L27" si="15">K26+H26</f>
        <v>0</v>
      </c>
    </row>
    <row r="27" spans="1:12" s="6" customFormat="1" ht="13" x14ac:dyDescent="0.3">
      <c r="A27" s="294"/>
      <c r="B27" s="31"/>
      <c r="C27" s="198" t="str">
        <f t="shared" si="8"/>
        <v>FC</v>
      </c>
      <c r="D27" s="123"/>
      <c r="E27" s="12"/>
      <c r="F27" s="190">
        <f t="shared" si="12"/>
        <v>0</v>
      </c>
      <c r="G27" s="200">
        <f t="shared" si="9"/>
        <v>0.12345</v>
      </c>
      <c r="H27" s="194">
        <f t="shared" si="13"/>
        <v>0</v>
      </c>
      <c r="I27" s="132"/>
      <c r="J27" s="12"/>
      <c r="K27" s="194">
        <f t="shared" si="14"/>
        <v>0</v>
      </c>
      <c r="L27" s="195">
        <f t="shared" si="15"/>
        <v>0</v>
      </c>
    </row>
    <row r="28" spans="1:12" s="6" customFormat="1" ht="15.5" x14ac:dyDescent="0.35">
      <c r="A28" s="186" t="s">
        <v>219</v>
      </c>
      <c r="B28" s="187" t="s">
        <v>279</v>
      </c>
      <c r="C28" s="198"/>
      <c r="D28" s="189"/>
      <c r="E28" s="190"/>
      <c r="F28" s="190"/>
      <c r="G28" s="201"/>
      <c r="H28" s="194"/>
      <c r="I28" s="193"/>
      <c r="J28" s="190"/>
      <c r="K28" s="194"/>
      <c r="L28" s="195"/>
    </row>
    <row r="29" spans="1:12" s="6" customFormat="1" ht="13" x14ac:dyDescent="0.3">
      <c r="A29" s="196" t="s">
        <v>220</v>
      </c>
      <c r="B29" s="197" t="s">
        <v>208</v>
      </c>
      <c r="C29" s="198" t="str">
        <f>$B$7</f>
        <v>FC</v>
      </c>
      <c r="D29" s="123"/>
      <c r="E29" s="12"/>
      <c r="F29" s="190">
        <f>D29*E29</f>
        <v>0</v>
      </c>
      <c r="G29" s="191">
        <f>$B$8</f>
        <v>0.12345</v>
      </c>
      <c r="H29" s="194">
        <f t="shared" ref="H29:H31" si="16">IF(G29&lt;&gt;0,F29/G29,0)</f>
        <v>0</v>
      </c>
      <c r="I29" s="132">
        <v>0</v>
      </c>
      <c r="J29" s="12"/>
      <c r="K29" s="194">
        <f t="shared" ref="K29:K31" si="17">I29*J29</f>
        <v>0</v>
      </c>
      <c r="L29" s="195">
        <f t="shared" ref="L29:L31" si="18">K29+H29</f>
        <v>0</v>
      </c>
    </row>
    <row r="30" spans="1:12" s="6" customFormat="1" ht="13" x14ac:dyDescent="0.3">
      <c r="A30" s="293"/>
      <c r="B30" s="22"/>
      <c r="C30" s="198" t="str">
        <f t="shared" ref="C30:C31" si="19">$B$7</f>
        <v>FC</v>
      </c>
      <c r="D30" s="125"/>
      <c r="E30" s="12"/>
      <c r="F30" s="190">
        <f t="shared" ref="F30:F31" si="20">D30*E30</f>
        <v>0</v>
      </c>
      <c r="G30" s="200">
        <f>$B$8</f>
        <v>0.12345</v>
      </c>
      <c r="H30" s="194">
        <f t="shared" si="16"/>
        <v>0</v>
      </c>
      <c r="I30" s="132"/>
      <c r="J30" s="12"/>
      <c r="K30" s="194">
        <f t="shared" si="17"/>
        <v>0</v>
      </c>
      <c r="L30" s="195">
        <f t="shared" si="18"/>
        <v>0</v>
      </c>
    </row>
    <row r="31" spans="1:12" s="6" customFormat="1" ht="13" x14ac:dyDescent="0.3">
      <c r="A31" s="293"/>
      <c r="B31" s="22"/>
      <c r="C31" s="198" t="str">
        <f t="shared" si="19"/>
        <v>FC</v>
      </c>
      <c r="D31" s="125"/>
      <c r="E31" s="12"/>
      <c r="F31" s="190">
        <f t="shared" si="20"/>
        <v>0</v>
      </c>
      <c r="G31" s="200">
        <f>$B$8</f>
        <v>0.12345</v>
      </c>
      <c r="H31" s="194">
        <f t="shared" si="16"/>
        <v>0</v>
      </c>
      <c r="I31" s="132"/>
      <c r="J31" s="12"/>
      <c r="K31" s="194">
        <f t="shared" si="17"/>
        <v>0</v>
      </c>
      <c r="L31" s="195">
        <f t="shared" si="18"/>
        <v>0</v>
      </c>
    </row>
    <row r="32" spans="1:12" s="6" customFormat="1" ht="13" x14ac:dyDescent="0.3">
      <c r="A32" s="293"/>
      <c r="B32" s="22"/>
      <c r="C32" s="198" t="str">
        <f t="shared" ref="C32:C33" si="21">$B$7</f>
        <v>FC</v>
      </c>
      <c r="D32" s="125"/>
      <c r="E32" s="12"/>
      <c r="F32" s="190">
        <f t="shared" ref="F32:F33" si="22">D32*E32</f>
        <v>0</v>
      </c>
      <c r="G32" s="200">
        <f>$B$8</f>
        <v>0.12345</v>
      </c>
      <c r="H32" s="194">
        <f t="shared" ref="H32:H33" si="23">IF(G32&lt;&gt;0,F32/G32,0)</f>
        <v>0</v>
      </c>
      <c r="I32" s="132"/>
      <c r="J32" s="12"/>
      <c r="K32" s="194">
        <f t="shared" ref="K32:K33" si="24">I32*J32</f>
        <v>0</v>
      </c>
      <c r="L32" s="195">
        <f t="shared" ref="L32:L33" si="25">K32+H32</f>
        <v>0</v>
      </c>
    </row>
    <row r="33" spans="1:12" s="6" customFormat="1" ht="13" x14ac:dyDescent="0.3">
      <c r="A33" s="294"/>
      <c r="B33" s="31"/>
      <c r="C33" s="198" t="str">
        <f t="shared" si="21"/>
        <v>FC</v>
      </c>
      <c r="D33" s="125"/>
      <c r="E33" s="12"/>
      <c r="F33" s="190">
        <f t="shared" si="22"/>
        <v>0</v>
      </c>
      <c r="G33" s="200">
        <f>$B$8</f>
        <v>0.12345</v>
      </c>
      <c r="H33" s="194">
        <f t="shared" si="23"/>
        <v>0</v>
      </c>
      <c r="I33" s="132"/>
      <c r="J33" s="12"/>
      <c r="K33" s="194">
        <f t="shared" si="24"/>
        <v>0</v>
      </c>
      <c r="L33" s="195">
        <f t="shared" si="25"/>
        <v>0</v>
      </c>
    </row>
    <row r="34" spans="1:12" s="6" customFormat="1" ht="15.5" x14ac:dyDescent="0.35">
      <c r="A34" s="203" t="s">
        <v>70</v>
      </c>
      <c r="B34" s="187" t="s">
        <v>53</v>
      </c>
      <c r="C34" s="198"/>
      <c r="D34" s="189"/>
      <c r="E34" s="190"/>
      <c r="F34" s="190"/>
      <c r="G34" s="191"/>
      <c r="H34" s="205"/>
      <c r="I34" s="193"/>
      <c r="J34" s="190"/>
      <c r="K34" s="194"/>
      <c r="L34" s="195"/>
    </row>
    <row r="35" spans="1:12" s="6" customFormat="1" ht="13.5" customHeight="1" x14ac:dyDescent="0.3">
      <c r="A35" s="196">
        <v>5.0999999999999996</v>
      </c>
      <c r="B35" s="197" t="s">
        <v>211</v>
      </c>
      <c r="C35" s="198" t="str">
        <f>$B$7</f>
        <v>FC</v>
      </c>
      <c r="D35" s="125">
        <v>0</v>
      </c>
      <c r="E35" s="12"/>
      <c r="F35" s="190">
        <f t="shared" ref="F35" si="26">D35*E35</f>
        <v>0</v>
      </c>
      <c r="G35" s="200">
        <f>$B$8</f>
        <v>0.12345</v>
      </c>
      <c r="H35" s="194">
        <f t="shared" ref="H35:H39" si="27">IF(G35&lt;&gt;0,F35/G35,0)</f>
        <v>0</v>
      </c>
      <c r="I35" s="132">
        <v>0</v>
      </c>
      <c r="J35" s="12"/>
      <c r="K35" s="194">
        <f t="shared" ref="K35:K39" si="28">I35*J35</f>
        <v>0</v>
      </c>
      <c r="L35" s="195">
        <f t="shared" ref="L35:L39" si="29">K35+H35</f>
        <v>0</v>
      </c>
    </row>
    <row r="36" spans="1:12" s="6" customFormat="1" ht="13.5" customHeight="1" x14ac:dyDescent="0.3">
      <c r="A36" s="196">
        <v>5.2</v>
      </c>
      <c r="B36" s="197" t="s">
        <v>210</v>
      </c>
      <c r="C36" s="198" t="str">
        <f t="shared" ref="C36:C39" si="30">$B$7</f>
        <v>FC</v>
      </c>
      <c r="D36" s="125">
        <v>0</v>
      </c>
      <c r="E36" s="12"/>
      <c r="F36" s="190">
        <f t="shared" ref="F36:F39" si="31">D36*E36</f>
        <v>0</v>
      </c>
      <c r="G36" s="200">
        <f>$B$8</f>
        <v>0.12345</v>
      </c>
      <c r="H36" s="194">
        <f t="shared" si="27"/>
        <v>0</v>
      </c>
      <c r="I36" s="132">
        <v>0</v>
      </c>
      <c r="J36" s="12"/>
      <c r="K36" s="194">
        <f t="shared" si="28"/>
        <v>0</v>
      </c>
      <c r="L36" s="195">
        <f t="shared" si="29"/>
        <v>0</v>
      </c>
    </row>
    <row r="37" spans="1:12" s="6" customFormat="1" ht="13.5" customHeight="1" x14ac:dyDescent="0.3">
      <c r="A37" s="293"/>
      <c r="B37" s="22"/>
      <c r="C37" s="198" t="str">
        <f t="shared" si="30"/>
        <v>FC</v>
      </c>
      <c r="D37" s="125"/>
      <c r="E37" s="12"/>
      <c r="F37" s="190">
        <f t="shared" ref="F37:F38" si="32">D37*E37</f>
        <v>0</v>
      </c>
      <c r="G37" s="200">
        <f>$B$8</f>
        <v>0.12345</v>
      </c>
      <c r="H37" s="194">
        <f t="shared" si="27"/>
        <v>0</v>
      </c>
      <c r="I37" s="132"/>
      <c r="J37" s="12"/>
      <c r="K37" s="194">
        <f t="shared" si="28"/>
        <v>0</v>
      </c>
      <c r="L37" s="195">
        <f t="shared" si="29"/>
        <v>0</v>
      </c>
    </row>
    <row r="38" spans="1:12" s="6" customFormat="1" ht="13.5" customHeight="1" x14ac:dyDescent="0.3">
      <c r="A38" s="293"/>
      <c r="B38" s="22"/>
      <c r="C38" s="198" t="str">
        <f t="shared" si="30"/>
        <v>FC</v>
      </c>
      <c r="D38" s="123"/>
      <c r="E38" s="12"/>
      <c r="F38" s="190">
        <f t="shared" si="32"/>
        <v>0</v>
      </c>
      <c r="G38" s="201">
        <f>$B$8</f>
        <v>0.12345</v>
      </c>
      <c r="H38" s="194">
        <f>IF(G38&lt;&gt;0,F38/G38,0)</f>
        <v>0</v>
      </c>
      <c r="I38" s="132"/>
      <c r="J38" s="12"/>
      <c r="K38" s="194">
        <f t="shared" si="28"/>
        <v>0</v>
      </c>
      <c r="L38" s="195">
        <f t="shared" si="29"/>
        <v>0</v>
      </c>
    </row>
    <row r="39" spans="1:12" s="6" customFormat="1" ht="13.5" customHeight="1" x14ac:dyDescent="0.3">
      <c r="A39" s="293"/>
      <c r="B39" s="22"/>
      <c r="C39" s="198" t="str">
        <f t="shared" si="30"/>
        <v>FC</v>
      </c>
      <c r="D39" s="125"/>
      <c r="E39" s="12"/>
      <c r="F39" s="190">
        <f t="shared" si="31"/>
        <v>0</v>
      </c>
      <c r="G39" s="200">
        <f>$B$8</f>
        <v>0.12345</v>
      </c>
      <c r="H39" s="194">
        <f t="shared" si="27"/>
        <v>0</v>
      </c>
      <c r="I39" s="132"/>
      <c r="J39" s="12"/>
      <c r="K39" s="194">
        <f t="shared" si="28"/>
        <v>0</v>
      </c>
      <c r="L39" s="195">
        <f t="shared" si="29"/>
        <v>0</v>
      </c>
    </row>
    <row r="40" spans="1:12" s="113" customFormat="1" ht="13.5" customHeight="1" x14ac:dyDescent="0.35">
      <c r="A40" s="274" t="s">
        <v>231</v>
      </c>
      <c r="B40" s="207" t="s">
        <v>185</v>
      </c>
      <c r="C40" s="209"/>
      <c r="D40" s="210"/>
      <c r="E40" s="211"/>
      <c r="F40" s="211"/>
      <c r="G40" s="212"/>
      <c r="H40" s="194"/>
      <c r="I40" s="193"/>
      <c r="J40" s="211"/>
      <c r="K40" s="194"/>
      <c r="L40" s="195"/>
    </row>
    <row r="41" spans="1:12" s="6" customFormat="1" ht="13" x14ac:dyDescent="0.3">
      <c r="A41" s="196" t="s">
        <v>232</v>
      </c>
      <c r="B41" s="197" t="s">
        <v>165</v>
      </c>
      <c r="C41" s="198" t="str">
        <f>$B$7</f>
        <v>FC</v>
      </c>
      <c r="D41" s="125">
        <v>0</v>
      </c>
      <c r="E41" s="190">
        <f>IF(D41&gt;0,'G3_3 Shelters'!F39,0)</f>
        <v>0</v>
      </c>
      <c r="F41" s="190">
        <f>D41*E41</f>
        <v>0</v>
      </c>
      <c r="G41" s="200">
        <f>$B$8</f>
        <v>0.12345</v>
      </c>
      <c r="H41" s="194">
        <f t="shared" ref="H41:H45" si="33">IF(G41&lt;&gt;0,F41/G41,0)</f>
        <v>0</v>
      </c>
      <c r="I41" s="132"/>
      <c r="J41" s="190">
        <f>'G3_3 Shelters'!F39</f>
        <v>0</v>
      </c>
      <c r="K41" s="194">
        <f t="shared" ref="K41:K45" si="34">I41*J41</f>
        <v>0</v>
      </c>
      <c r="L41" s="195">
        <f t="shared" ref="L41:L45" si="35">K41+H41</f>
        <v>0</v>
      </c>
    </row>
    <row r="42" spans="1:12" s="6" customFormat="1" ht="13" x14ac:dyDescent="0.3">
      <c r="A42" s="196" t="s">
        <v>233</v>
      </c>
      <c r="B42" s="197" t="s">
        <v>209</v>
      </c>
      <c r="C42" s="198" t="str">
        <f t="shared" ref="C42:C45" si="36">$B$7</f>
        <v>FC</v>
      </c>
      <c r="D42" s="125">
        <v>0</v>
      </c>
      <c r="E42" s="12"/>
      <c r="F42" s="190">
        <f t="shared" ref="F42:F45" si="37">D42*E42</f>
        <v>0</v>
      </c>
      <c r="G42" s="200">
        <f>$B$8</f>
        <v>0.12345</v>
      </c>
      <c r="H42" s="194">
        <f t="shared" si="33"/>
        <v>0</v>
      </c>
      <c r="I42" s="132">
        <v>0</v>
      </c>
      <c r="J42" s="12"/>
      <c r="K42" s="194">
        <f t="shared" si="34"/>
        <v>0</v>
      </c>
      <c r="L42" s="195">
        <f t="shared" si="35"/>
        <v>0</v>
      </c>
    </row>
    <row r="43" spans="1:12" s="6" customFormat="1" ht="13" x14ac:dyDescent="0.3">
      <c r="A43" s="293"/>
      <c r="B43" s="22"/>
      <c r="C43" s="198" t="str">
        <f t="shared" si="36"/>
        <v>FC</v>
      </c>
      <c r="D43" s="125"/>
      <c r="E43" s="12"/>
      <c r="F43" s="190">
        <f t="shared" si="37"/>
        <v>0</v>
      </c>
      <c r="G43" s="200">
        <f>$B$8</f>
        <v>0.12345</v>
      </c>
      <c r="H43" s="194">
        <f t="shared" si="33"/>
        <v>0</v>
      </c>
      <c r="I43" s="132"/>
      <c r="J43" s="12"/>
      <c r="K43" s="194">
        <f t="shared" si="34"/>
        <v>0</v>
      </c>
      <c r="L43" s="195">
        <f t="shared" si="35"/>
        <v>0</v>
      </c>
    </row>
    <row r="44" spans="1:12" s="6" customFormat="1" ht="13" x14ac:dyDescent="0.3">
      <c r="A44" s="293"/>
      <c r="B44" s="22"/>
      <c r="C44" s="198" t="str">
        <f t="shared" si="36"/>
        <v>FC</v>
      </c>
      <c r="D44" s="123"/>
      <c r="E44" s="12"/>
      <c r="F44" s="190">
        <f t="shared" si="37"/>
        <v>0</v>
      </c>
      <c r="G44" s="201">
        <f>$B$8</f>
        <v>0.12345</v>
      </c>
      <c r="H44" s="194">
        <f>IF(G44&lt;&gt;0,F44/G44,0)</f>
        <v>0</v>
      </c>
      <c r="I44" s="132"/>
      <c r="J44" s="12"/>
      <c r="K44" s="194">
        <f t="shared" si="34"/>
        <v>0</v>
      </c>
      <c r="L44" s="195">
        <f t="shared" si="35"/>
        <v>0</v>
      </c>
    </row>
    <row r="45" spans="1:12" s="6" customFormat="1" ht="13" x14ac:dyDescent="0.3">
      <c r="A45" s="293"/>
      <c r="B45" s="22"/>
      <c r="C45" s="198" t="str">
        <f t="shared" si="36"/>
        <v>FC</v>
      </c>
      <c r="D45" s="125"/>
      <c r="E45" s="12"/>
      <c r="F45" s="190">
        <f t="shared" si="37"/>
        <v>0</v>
      </c>
      <c r="G45" s="200">
        <f>$B$8</f>
        <v>0.12345</v>
      </c>
      <c r="H45" s="194">
        <f t="shared" si="33"/>
        <v>0</v>
      </c>
      <c r="I45" s="132"/>
      <c r="J45" s="12"/>
      <c r="K45" s="194">
        <f t="shared" si="34"/>
        <v>0</v>
      </c>
      <c r="L45" s="195">
        <f t="shared" si="35"/>
        <v>0</v>
      </c>
    </row>
    <row r="46" spans="1:12" s="6" customFormat="1" ht="15.5" x14ac:dyDescent="0.35">
      <c r="A46" s="203" t="s">
        <v>59</v>
      </c>
      <c r="B46" s="187" t="s">
        <v>58</v>
      </c>
      <c r="C46" s="198"/>
      <c r="D46" s="189"/>
      <c r="E46" s="190"/>
      <c r="F46" s="190"/>
      <c r="G46" s="201"/>
      <c r="H46" s="194"/>
      <c r="I46" s="193"/>
      <c r="J46" s="190"/>
      <c r="K46" s="194"/>
      <c r="L46" s="195"/>
    </row>
    <row r="47" spans="1:12" s="6" customFormat="1" ht="13" x14ac:dyDescent="0.3">
      <c r="A47" s="206" t="s">
        <v>60</v>
      </c>
      <c r="B47" s="259" t="s">
        <v>42</v>
      </c>
      <c r="C47" s="198"/>
      <c r="D47" s="189"/>
      <c r="E47" s="190"/>
      <c r="F47" s="190"/>
      <c r="G47" s="201"/>
      <c r="H47" s="194"/>
      <c r="I47" s="193"/>
      <c r="J47" s="190"/>
      <c r="K47" s="194"/>
      <c r="L47" s="195"/>
    </row>
    <row r="48" spans="1:12" s="6" customFormat="1" ht="13" x14ac:dyDescent="0.3">
      <c r="A48" s="196" t="s">
        <v>73</v>
      </c>
      <c r="B48" s="258" t="s">
        <v>212</v>
      </c>
      <c r="C48" s="198" t="str">
        <f t="shared" ref="C48:C54" si="38">$B$7</f>
        <v>FC</v>
      </c>
      <c r="D48" s="123"/>
      <c r="E48" s="12"/>
      <c r="F48" s="190">
        <f t="shared" ref="F48:F54" si="39">D48*E48</f>
        <v>0</v>
      </c>
      <c r="G48" s="201">
        <f t="shared" ref="G48:G53" si="40">$B$8</f>
        <v>0.12345</v>
      </c>
      <c r="H48" s="194">
        <f t="shared" ref="H48:H53" si="41">IF(G48&lt;&gt;0,F48/G48,0)</f>
        <v>0</v>
      </c>
      <c r="I48" s="132"/>
      <c r="J48" s="12"/>
      <c r="K48" s="194">
        <f t="shared" ref="K48:K54" si="42">I48*J48</f>
        <v>0</v>
      </c>
      <c r="L48" s="195">
        <f t="shared" ref="L48:L54" si="43">K48+H48</f>
        <v>0</v>
      </c>
    </row>
    <row r="49" spans="1:12" s="6" customFormat="1" ht="13" x14ac:dyDescent="0.3">
      <c r="A49" s="196" t="s">
        <v>74</v>
      </c>
      <c r="B49" s="258" t="s">
        <v>52</v>
      </c>
      <c r="C49" s="198" t="str">
        <f t="shared" si="38"/>
        <v>FC</v>
      </c>
      <c r="D49" s="123"/>
      <c r="E49" s="12"/>
      <c r="F49" s="190">
        <f t="shared" si="39"/>
        <v>0</v>
      </c>
      <c r="G49" s="201">
        <f t="shared" si="40"/>
        <v>0.12345</v>
      </c>
      <c r="H49" s="194">
        <f t="shared" si="41"/>
        <v>0</v>
      </c>
      <c r="I49" s="132"/>
      <c r="J49" s="12"/>
      <c r="K49" s="194">
        <f t="shared" si="42"/>
        <v>0</v>
      </c>
      <c r="L49" s="195">
        <f t="shared" si="43"/>
        <v>0</v>
      </c>
    </row>
    <row r="50" spans="1:12" s="6" customFormat="1" ht="13" x14ac:dyDescent="0.3">
      <c r="A50" s="196" t="s">
        <v>75</v>
      </c>
      <c r="B50" s="258" t="s">
        <v>51</v>
      </c>
      <c r="C50" s="198" t="str">
        <f t="shared" si="38"/>
        <v>FC</v>
      </c>
      <c r="D50" s="123"/>
      <c r="E50" s="12"/>
      <c r="F50" s="190">
        <f t="shared" si="39"/>
        <v>0</v>
      </c>
      <c r="G50" s="201">
        <f t="shared" si="40"/>
        <v>0.12345</v>
      </c>
      <c r="H50" s="194">
        <f t="shared" si="41"/>
        <v>0</v>
      </c>
      <c r="I50" s="132"/>
      <c r="J50" s="12"/>
      <c r="K50" s="194">
        <f t="shared" si="42"/>
        <v>0</v>
      </c>
      <c r="L50" s="195">
        <f t="shared" si="43"/>
        <v>0</v>
      </c>
    </row>
    <row r="51" spans="1:12" s="6" customFormat="1" ht="13" x14ac:dyDescent="0.3">
      <c r="A51" s="196" t="s">
        <v>76</v>
      </c>
      <c r="B51" s="258" t="s">
        <v>213</v>
      </c>
      <c r="C51" s="198" t="str">
        <f t="shared" si="38"/>
        <v>FC</v>
      </c>
      <c r="D51" s="123">
        <v>0</v>
      </c>
      <c r="E51" s="12"/>
      <c r="F51" s="190">
        <f t="shared" si="39"/>
        <v>0</v>
      </c>
      <c r="G51" s="201">
        <f t="shared" si="40"/>
        <v>0.12345</v>
      </c>
      <c r="H51" s="194">
        <f t="shared" si="41"/>
        <v>0</v>
      </c>
      <c r="I51" s="132">
        <v>0</v>
      </c>
      <c r="J51" s="12"/>
      <c r="K51" s="194">
        <f t="shared" si="42"/>
        <v>0</v>
      </c>
      <c r="L51" s="195">
        <f t="shared" si="43"/>
        <v>0</v>
      </c>
    </row>
    <row r="52" spans="1:12" s="6" customFormat="1" ht="13" x14ac:dyDescent="0.3">
      <c r="A52" s="295"/>
      <c r="B52" s="287"/>
      <c r="C52" s="198" t="str">
        <f t="shared" si="38"/>
        <v>FC</v>
      </c>
      <c r="D52" s="123"/>
      <c r="E52" s="12"/>
      <c r="F52" s="190">
        <f t="shared" si="39"/>
        <v>0</v>
      </c>
      <c r="G52" s="201">
        <f t="shared" si="40"/>
        <v>0.12345</v>
      </c>
      <c r="H52" s="194">
        <f t="shared" si="41"/>
        <v>0</v>
      </c>
      <c r="I52" s="132"/>
      <c r="J52" s="12"/>
      <c r="K52" s="194">
        <f t="shared" si="42"/>
        <v>0</v>
      </c>
      <c r="L52" s="195">
        <f t="shared" si="43"/>
        <v>0</v>
      </c>
    </row>
    <row r="53" spans="1:12" s="6" customFormat="1" ht="13" x14ac:dyDescent="0.3">
      <c r="A53" s="295"/>
      <c r="B53" s="287"/>
      <c r="C53" s="198" t="str">
        <f t="shared" si="38"/>
        <v>FC</v>
      </c>
      <c r="D53" s="123"/>
      <c r="E53" s="12"/>
      <c r="F53" s="190">
        <f t="shared" ref="F53" si="44">D53*E53</f>
        <v>0</v>
      </c>
      <c r="G53" s="201">
        <f t="shared" si="40"/>
        <v>0.12345</v>
      </c>
      <c r="H53" s="194">
        <f t="shared" si="41"/>
        <v>0</v>
      </c>
      <c r="I53" s="132"/>
      <c r="J53" s="12"/>
      <c r="K53" s="194">
        <f t="shared" ref="K53" si="45">I53*J53</f>
        <v>0</v>
      </c>
      <c r="L53" s="195">
        <f t="shared" ref="L53" si="46">K53+H53</f>
        <v>0</v>
      </c>
    </row>
    <row r="54" spans="1:12" s="6" customFormat="1" ht="13" x14ac:dyDescent="0.3">
      <c r="A54" s="295"/>
      <c r="B54" s="287"/>
      <c r="C54" s="198" t="str">
        <f t="shared" si="38"/>
        <v>FC</v>
      </c>
      <c r="D54" s="123"/>
      <c r="E54" s="12"/>
      <c r="F54" s="190">
        <f t="shared" si="39"/>
        <v>0</v>
      </c>
      <c r="G54" s="201">
        <f t="shared" ref="G54" si="47">$B$8</f>
        <v>0.12345</v>
      </c>
      <c r="H54" s="194">
        <f t="shared" ref="H54" si="48">IF(G54&lt;&gt;0,F54/G54,0)</f>
        <v>0</v>
      </c>
      <c r="I54" s="132"/>
      <c r="J54" s="12"/>
      <c r="K54" s="194">
        <f t="shared" si="42"/>
        <v>0</v>
      </c>
      <c r="L54" s="195">
        <f t="shared" si="43"/>
        <v>0</v>
      </c>
    </row>
    <row r="55" spans="1:12" s="6" customFormat="1" ht="13" x14ac:dyDescent="0.3">
      <c r="A55" s="206" t="s">
        <v>61</v>
      </c>
      <c r="B55" s="259" t="s">
        <v>43</v>
      </c>
      <c r="C55" s="198"/>
      <c r="D55" s="189"/>
      <c r="E55" s="190"/>
      <c r="F55" s="190"/>
      <c r="G55" s="201"/>
      <c r="H55" s="194"/>
      <c r="I55" s="193"/>
      <c r="J55" s="190"/>
      <c r="K55" s="194"/>
      <c r="L55" s="195"/>
    </row>
    <row r="56" spans="1:12" s="6" customFormat="1" ht="13" x14ac:dyDescent="0.3">
      <c r="A56" s="203" t="s">
        <v>78</v>
      </c>
      <c r="B56" s="258" t="s">
        <v>47</v>
      </c>
      <c r="C56" s="198" t="str">
        <f t="shared" ref="C56:C58" si="49">$B$7</f>
        <v>FC</v>
      </c>
      <c r="D56" s="123">
        <v>0</v>
      </c>
      <c r="E56" s="12"/>
      <c r="F56" s="190">
        <f t="shared" ref="F56:F58" si="50">D56*E56</f>
        <v>0</v>
      </c>
      <c r="G56" s="191">
        <f t="shared" ref="G56:G58" si="51">$B$8</f>
        <v>0.12345</v>
      </c>
      <c r="H56" s="194">
        <f>IF(G56&lt;&gt;0,F56/G56,0)</f>
        <v>0</v>
      </c>
      <c r="I56" s="132">
        <v>0</v>
      </c>
      <c r="J56" s="12"/>
      <c r="K56" s="194">
        <f t="shared" ref="K56:K58" si="52">I56*J56</f>
        <v>0</v>
      </c>
      <c r="L56" s="195">
        <f t="shared" ref="L56:L58" si="53">K56+H56</f>
        <v>0</v>
      </c>
    </row>
    <row r="57" spans="1:12" s="6" customFormat="1" ht="13" x14ac:dyDescent="0.3">
      <c r="A57" s="296"/>
      <c r="B57" s="297"/>
      <c r="C57" s="198" t="str">
        <f t="shared" si="49"/>
        <v>FC</v>
      </c>
      <c r="D57" s="125"/>
      <c r="E57" s="12"/>
      <c r="F57" s="190">
        <f t="shared" si="50"/>
        <v>0</v>
      </c>
      <c r="G57" s="200">
        <f t="shared" si="51"/>
        <v>0.12345</v>
      </c>
      <c r="H57" s="194">
        <f t="shared" ref="H57:H58" si="54">IF(G57&lt;&gt;0,F57/G57,0)</f>
        <v>0</v>
      </c>
      <c r="I57" s="132"/>
      <c r="J57" s="12"/>
      <c r="K57" s="194">
        <f t="shared" si="52"/>
        <v>0</v>
      </c>
      <c r="L57" s="195">
        <f t="shared" si="53"/>
        <v>0</v>
      </c>
    </row>
    <row r="58" spans="1:12" s="6" customFormat="1" ht="13" x14ac:dyDescent="0.3">
      <c r="A58" s="295"/>
      <c r="B58" s="287"/>
      <c r="C58" s="198" t="str">
        <f t="shared" si="49"/>
        <v>FC</v>
      </c>
      <c r="D58" s="125"/>
      <c r="E58" s="12"/>
      <c r="F58" s="190">
        <f t="shared" si="50"/>
        <v>0</v>
      </c>
      <c r="G58" s="200">
        <f t="shared" si="51"/>
        <v>0.12345</v>
      </c>
      <c r="H58" s="194">
        <f t="shared" si="54"/>
        <v>0</v>
      </c>
      <c r="I58" s="132"/>
      <c r="J58" s="12"/>
      <c r="K58" s="194">
        <f t="shared" si="52"/>
        <v>0</v>
      </c>
      <c r="L58" s="195">
        <f t="shared" si="53"/>
        <v>0</v>
      </c>
    </row>
    <row r="59" spans="1:12" s="6" customFormat="1" ht="13" x14ac:dyDescent="0.3">
      <c r="A59" s="295"/>
      <c r="B59" s="287"/>
      <c r="C59" s="198" t="str">
        <f t="shared" ref="C59:C60" si="55">$B$7</f>
        <v>FC</v>
      </c>
      <c r="D59" s="125"/>
      <c r="E59" s="12"/>
      <c r="F59" s="190">
        <f t="shared" ref="F59:F60" si="56">D59*E59</f>
        <v>0</v>
      </c>
      <c r="G59" s="200">
        <f t="shared" ref="G59:G60" si="57">$B$8</f>
        <v>0.12345</v>
      </c>
      <c r="H59" s="194">
        <f t="shared" ref="H59:H60" si="58">IF(G59&lt;&gt;0,F59/G59,0)</f>
        <v>0</v>
      </c>
      <c r="I59" s="132"/>
      <c r="J59" s="12"/>
      <c r="K59" s="194">
        <f t="shared" ref="K59:K60" si="59">I59*J59</f>
        <v>0</v>
      </c>
      <c r="L59" s="195">
        <f t="shared" ref="L59:L60" si="60">K59+H59</f>
        <v>0</v>
      </c>
    </row>
    <row r="60" spans="1:12" s="6" customFormat="1" ht="15.5" x14ac:dyDescent="0.35">
      <c r="A60" s="294"/>
      <c r="B60" s="298"/>
      <c r="C60" s="198" t="str">
        <f t="shared" si="55"/>
        <v>FC</v>
      </c>
      <c r="D60" s="125"/>
      <c r="E60" s="12"/>
      <c r="F60" s="190">
        <f t="shared" si="56"/>
        <v>0</v>
      </c>
      <c r="G60" s="200">
        <f t="shared" si="57"/>
        <v>0.12345</v>
      </c>
      <c r="H60" s="194">
        <f t="shared" si="58"/>
        <v>0</v>
      </c>
      <c r="I60" s="132"/>
      <c r="J60" s="12"/>
      <c r="K60" s="194">
        <f t="shared" si="59"/>
        <v>0</v>
      </c>
      <c r="L60" s="195">
        <f t="shared" si="60"/>
        <v>0</v>
      </c>
    </row>
    <row r="61" spans="1:12" s="6" customFormat="1" ht="15.5" x14ac:dyDescent="0.35">
      <c r="A61" s="203" t="s">
        <v>71</v>
      </c>
      <c r="B61" s="187" t="s">
        <v>95</v>
      </c>
      <c r="C61" s="198"/>
      <c r="D61" s="189"/>
      <c r="E61" s="190"/>
      <c r="F61" s="190"/>
      <c r="G61" s="201"/>
      <c r="H61" s="194"/>
      <c r="I61" s="193"/>
      <c r="J61" s="190"/>
      <c r="K61" s="194"/>
      <c r="L61" s="195"/>
    </row>
    <row r="62" spans="1:12" s="6" customFormat="1" ht="13" x14ac:dyDescent="0.3">
      <c r="A62" s="214">
        <v>7.1</v>
      </c>
      <c r="B62" s="197" t="s">
        <v>163</v>
      </c>
      <c r="C62" s="198" t="str">
        <f t="shared" ref="C62:C67" si="61">$B$7</f>
        <v>FC</v>
      </c>
      <c r="D62" s="123"/>
      <c r="E62" s="12"/>
      <c r="F62" s="190">
        <f t="shared" ref="F62:F67" si="62">D62*E62</f>
        <v>0</v>
      </c>
      <c r="G62" s="191">
        <f t="shared" ref="G62:G67" si="63">$B$8</f>
        <v>0.12345</v>
      </c>
      <c r="H62" s="194">
        <f t="shared" ref="H62:H67" si="64">IF(G62&lt;&gt;0,F62/G62,0)</f>
        <v>0</v>
      </c>
      <c r="I62" s="132"/>
      <c r="J62" s="12"/>
      <c r="K62" s="194">
        <f t="shared" ref="K62:K67" si="65">I62*J62</f>
        <v>0</v>
      </c>
      <c r="L62" s="195">
        <f t="shared" ref="L62:L67" si="66">K62+H62</f>
        <v>0</v>
      </c>
    </row>
    <row r="63" spans="1:12" s="6" customFormat="1" ht="13" x14ac:dyDescent="0.3">
      <c r="A63" s="214">
        <v>7.2</v>
      </c>
      <c r="B63" s="197" t="s">
        <v>186</v>
      </c>
      <c r="C63" s="198" t="str">
        <f t="shared" si="61"/>
        <v>FC</v>
      </c>
      <c r="D63" s="123"/>
      <c r="E63" s="12"/>
      <c r="F63" s="190">
        <f t="shared" si="62"/>
        <v>0</v>
      </c>
      <c r="G63" s="191">
        <f t="shared" si="63"/>
        <v>0.12345</v>
      </c>
      <c r="H63" s="194">
        <f t="shared" si="64"/>
        <v>0</v>
      </c>
      <c r="I63" s="132"/>
      <c r="J63" s="12"/>
      <c r="K63" s="194">
        <f t="shared" si="65"/>
        <v>0</v>
      </c>
      <c r="L63" s="195">
        <f t="shared" si="66"/>
        <v>0</v>
      </c>
    </row>
    <row r="64" spans="1:12" s="6" customFormat="1" ht="13" x14ac:dyDescent="0.3">
      <c r="A64" s="295"/>
      <c r="B64" s="287"/>
      <c r="C64" s="198" t="str">
        <f t="shared" si="61"/>
        <v>FC</v>
      </c>
      <c r="D64" s="125"/>
      <c r="E64" s="12"/>
      <c r="F64" s="190">
        <f t="shared" si="62"/>
        <v>0</v>
      </c>
      <c r="G64" s="200">
        <f t="shared" si="63"/>
        <v>0.12345</v>
      </c>
      <c r="H64" s="194">
        <f t="shared" si="64"/>
        <v>0</v>
      </c>
      <c r="I64" s="132"/>
      <c r="J64" s="12"/>
      <c r="K64" s="194">
        <f t="shared" si="65"/>
        <v>0</v>
      </c>
      <c r="L64" s="195">
        <f t="shared" si="66"/>
        <v>0</v>
      </c>
    </row>
    <row r="65" spans="1:12" s="6" customFormat="1" ht="13" x14ac:dyDescent="0.3">
      <c r="A65" s="295"/>
      <c r="B65" s="287"/>
      <c r="C65" s="198" t="str">
        <f t="shared" si="61"/>
        <v>FC</v>
      </c>
      <c r="D65" s="125"/>
      <c r="E65" s="12"/>
      <c r="F65" s="190">
        <f t="shared" si="62"/>
        <v>0</v>
      </c>
      <c r="G65" s="200">
        <f t="shared" si="63"/>
        <v>0.12345</v>
      </c>
      <c r="H65" s="194">
        <f t="shared" si="64"/>
        <v>0</v>
      </c>
      <c r="I65" s="132"/>
      <c r="J65" s="12"/>
      <c r="K65" s="194">
        <f t="shared" si="65"/>
        <v>0</v>
      </c>
      <c r="L65" s="195">
        <f t="shared" si="66"/>
        <v>0</v>
      </c>
    </row>
    <row r="66" spans="1:12" s="6" customFormat="1" ht="13" x14ac:dyDescent="0.3">
      <c r="A66" s="295"/>
      <c r="B66" s="287"/>
      <c r="C66" s="198" t="str">
        <f t="shared" si="61"/>
        <v>FC</v>
      </c>
      <c r="D66" s="125"/>
      <c r="E66" s="12"/>
      <c r="F66" s="190">
        <f t="shared" si="62"/>
        <v>0</v>
      </c>
      <c r="G66" s="200">
        <f t="shared" si="63"/>
        <v>0.12345</v>
      </c>
      <c r="H66" s="194">
        <f t="shared" si="64"/>
        <v>0</v>
      </c>
      <c r="I66" s="132"/>
      <c r="J66" s="12"/>
      <c r="K66" s="194">
        <f t="shared" si="65"/>
        <v>0</v>
      </c>
      <c r="L66" s="195">
        <f t="shared" si="66"/>
        <v>0</v>
      </c>
    </row>
    <row r="67" spans="1:12" s="6" customFormat="1" ht="13" x14ac:dyDescent="0.3">
      <c r="A67" s="295"/>
      <c r="B67" s="287"/>
      <c r="C67" s="198" t="str">
        <f t="shared" si="61"/>
        <v>FC</v>
      </c>
      <c r="D67" s="125"/>
      <c r="E67" s="12"/>
      <c r="F67" s="190">
        <f t="shared" si="62"/>
        <v>0</v>
      </c>
      <c r="G67" s="200">
        <f t="shared" si="63"/>
        <v>0.12345</v>
      </c>
      <c r="H67" s="194">
        <f t="shared" si="64"/>
        <v>0</v>
      </c>
      <c r="I67" s="132"/>
      <c r="J67" s="12"/>
      <c r="K67" s="194">
        <f t="shared" si="65"/>
        <v>0</v>
      </c>
      <c r="L67" s="195">
        <f t="shared" si="66"/>
        <v>0</v>
      </c>
    </row>
    <row r="68" spans="1:12" s="6" customFormat="1" ht="15.5" x14ac:dyDescent="0.35">
      <c r="A68" s="203" t="s">
        <v>80</v>
      </c>
      <c r="B68" s="187" t="s">
        <v>133</v>
      </c>
      <c r="C68" s="198"/>
      <c r="D68" s="189"/>
      <c r="E68" s="190"/>
      <c r="F68" s="190"/>
      <c r="G68" s="201"/>
      <c r="H68" s="194"/>
      <c r="I68" s="193"/>
      <c r="J68" s="190"/>
      <c r="K68" s="194"/>
      <c r="L68" s="195"/>
    </row>
    <row r="69" spans="1:12" s="6" customFormat="1" ht="13" x14ac:dyDescent="0.3">
      <c r="A69" s="203">
        <v>8.1</v>
      </c>
      <c r="B69" s="197" t="s">
        <v>134</v>
      </c>
      <c r="C69" s="198" t="str">
        <f t="shared" ref="C69:C72" si="67">$B$7</f>
        <v>FC</v>
      </c>
      <c r="D69" s="125">
        <v>0</v>
      </c>
      <c r="E69" s="12"/>
      <c r="F69" s="190">
        <f t="shared" ref="F69:F72" si="68">D69*E69</f>
        <v>0</v>
      </c>
      <c r="G69" s="200">
        <f>$B$8</f>
        <v>0.12345</v>
      </c>
      <c r="H69" s="194">
        <f t="shared" ref="H69:H72" si="69">IF(G69&lt;&gt;0,F69/G69,0)</f>
        <v>0</v>
      </c>
      <c r="I69" s="132">
        <v>0</v>
      </c>
      <c r="J69" s="12"/>
      <c r="K69" s="194">
        <f t="shared" ref="K69:K72" si="70">I69*J69</f>
        <v>0</v>
      </c>
      <c r="L69" s="195">
        <f t="shared" ref="L69:L72" si="71">K69+H69</f>
        <v>0</v>
      </c>
    </row>
    <row r="70" spans="1:12" s="6" customFormat="1" ht="13" x14ac:dyDescent="0.3">
      <c r="A70" s="196">
        <v>8.1999999999999993</v>
      </c>
      <c r="B70" s="197" t="s">
        <v>135</v>
      </c>
      <c r="C70" s="198" t="str">
        <f t="shared" si="67"/>
        <v>FC</v>
      </c>
      <c r="D70" s="125">
        <v>0</v>
      </c>
      <c r="E70" s="12"/>
      <c r="F70" s="190">
        <f t="shared" si="68"/>
        <v>0</v>
      </c>
      <c r="G70" s="200">
        <f>$B$8</f>
        <v>0.12345</v>
      </c>
      <c r="H70" s="194">
        <f t="shared" si="69"/>
        <v>0</v>
      </c>
      <c r="I70" s="132">
        <v>0</v>
      </c>
      <c r="J70" s="12"/>
      <c r="K70" s="194">
        <f t="shared" si="70"/>
        <v>0</v>
      </c>
      <c r="L70" s="195">
        <f t="shared" si="71"/>
        <v>0</v>
      </c>
    </row>
    <row r="71" spans="1:12" s="6" customFormat="1" ht="13" x14ac:dyDescent="0.3">
      <c r="A71" s="293"/>
      <c r="B71" s="22"/>
      <c r="C71" s="198" t="str">
        <f t="shared" si="67"/>
        <v>FC</v>
      </c>
      <c r="D71" s="125"/>
      <c r="E71" s="12"/>
      <c r="F71" s="190">
        <f t="shared" ref="F71" si="72">D71*E71</f>
        <v>0</v>
      </c>
      <c r="G71" s="200">
        <f>$B$8</f>
        <v>0.12345</v>
      </c>
      <c r="H71" s="194">
        <f t="shared" ref="H71" si="73">IF(G71&lt;&gt;0,F71/G71,0)</f>
        <v>0</v>
      </c>
      <c r="I71" s="132"/>
      <c r="J71" s="12"/>
      <c r="K71" s="194">
        <f t="shared" ref="K71" si="74">I71*J71</f>
        <v>0</v>
      </c>
      <c r="L71" s="195">
        <f t="shared" ref="L71" si="75">K71+H71</f>
        <v>0</v>
      </c>
    </row>
    <row r="72" spans="1:12" s="6" customFormat="1" ht="13" x14ac:dyDescent="0.3">
      <c r="A72" s="293"/>
      <c r="B72" s="22"/>
      <c r="C72" s="198" t="str">
        <f t="shared" si="67"/>
        <v>FC</v>
      </c>
      <c r="D72" s="125"/>
      <c r="E72" s="12"/>
      <c r="F72" s="190">
        <f t="shared" si="68"/>
        <v>0</v>
      </c>
      <c r="G72" s="200">
        <f>$B$8</f>
        <v>0.12345</v>
      </c>
      <c r="H72" s="194">
        <f t="shared" si="69"/>
        <v>0</v>
      </c>
      <c r="I72" s="132"/>
      <c r="J72" s="12"/>
      <c r="K72" s="194">
        <f t="shared" si="70"/>
        <v>0</v>
      </c>
      <c r="L72" s="195">
        <f t="shared" si="71"/>
        <v>0</v>
      </c>
    </row>
    <row r="73" spans="1:12" s="6" customFormat="1" ht="13.5" thickBot="1" x14ac:dyDescent="0.35">
      <c r="A73" s="196"/>
      <c r="B73" s="197"/>
      <c r="C73" s="198"/>
      <c r="D73" s="189"/>
      <c r="E73" s="190"/>
      <c r="F73" s="190"/>
      <c r="G73" s="201"/>
      <c r="H73" s="194"/>
      <c r="I73" s="193"/>
      <c r="J73" s="190"/>
      <c r="K73" s="194"/>
      <c r="L73" s="195"/>
    </row>
    <row r="74" spans="1:12" s="6" customFormat="1" ht="16" thickBot="1" x14ac:dyDescent="0.4">
      <c r="A74" s="309"/>
      <c r="B74" s="310" t="s">
        <v>81</v>
      </c>
      <c r="C74" s="311"/>
      <c r="D74" s="312"/>
      <c r="E74" s="313">
        <f>SUM(E15:E73)</f>
        <v>0</v>
      </c>
      <c r="F74" s="313">
        <f>SUM(F15:F73)</f>
        <v>0</v>
      </c>
      <c r="G74" s="314">
        <f>$B$8</f>
        <v>0.12345</v>
      </c>
      <c r="H74" s="315">
        <f>SUM(H15:H73)</f>
        <v>0</v>
      </c>
      <c r="I74" s="316"/>
      <c r="J74" s="313">
        <f>SUM(J15:J73)</f>
        <v>0</v>
      </c>
      <c r="K74" s="317">
        <f>SUM(K15:K73)</f>
        <v>0</v>
      </c>
      <c r="L74" s="318">
        <f>SUM(L15:L73)</f>
        <v>0</v>
      </c>
    </row>
    <row r="75" spans="1:12" s="6" customFormat="1" ht="13" x14ac:dyDescent="0.3">
      <c r="A75" s="228"/>
      <c r="B75" s="229"/>
      <c r="C75" s="230"/>
      <c r="D75" s="231"/>
      <c r="E75" s="232"/>
      <c r="F75" s="232"/>
      <c r="G75" s="233"/>
      <c r="H75" s="234"/>
      <c r="I75" s="235"/>
      <c r="J75" s="232"/>
      <c r="K75" s="236"/>
      <c r="L75" s="237"/>
    </row>
    <row r="76" spans="1:12" s="6" customFormat="1" ht="13" x14ac:dyDescent="0.3">
      <c r="A76" s="186" t="s">
        <v>91</v>
      </c>
      <c r="B76" s="204" t="s">
        <v>44</v>
      </c>
      <c r="C76" s="230"/>
      <c r="D76" s="231"/>
      <c r="E76" s="232"/>
      <c r="F76" s="232"/>
      <c r="G76" s="233"/>
      <c r="H76" s="234"/>
      <c r="I76" s="235"/>
      <c r="J76" s="232"/>
      <c r="K76" s="236"/>
      <c r="L76" s="195"/>
    </row>
    <row r="77" spans="1:12" s="6" customFormat="1" ht="13" x14ac:dyDescent="0.3">
      <c r="A77" s="196" t="s">
        <v>127</v>
      </c>
      <c r="B77" s="22"/>
      <c r="C77" s="198" t="str">
        <f t="shared" ref="C77:C82" si="76">$B$7</f>
        <v>FC</v>
      </c>
      <c r="D77" s="125"/>
      <c r="E77" s="12"/>
      <c r="F77" s="190">
        <f t="shared" ref="F77:F82" si="77">D77*E77</f>
        <v>0</v>
      </c>
      <c r="G77" s="200">
        <f t="shared" ref="G77:G82" si="78">$B$8</f>
        <v>0.12345</v>
      </c>
      <c r="H77" s="194">
        <f t="shared" ref="H77:H82" si="79">IF(G77&lt;&gt;0,F77/G77,0)</f>
        <v>0</v>
      </c>
      <c r="I77" s="132"/>
      <c r="J77" s="12"/>
      <c r="K77" s="194">
        <f t="shared" ref="K77:K82" si="80">I77*J77</f>
        <v>0</v>
      </c>
      <c r="L77" s="195">
        <f t="shared" ref="L77:L82" si="81">K77+H77</f>
        <v>0</v>
      </c>
    </row>
    <row r="78" spans="1:12" s="6" customFormat="1" ht="13" x14ac:dyDescent="0.3">
      <c r="A78" s="196" t="s">
        <v>128</v>
      </c>
      <c r="B78" s="22"/>
      <c r="C78" s="198" t="str">
        <f t="shared" si="76"/>
        <v>FC</v>
      </c>
      <c r="D78" s="125"/>
      <c r="E78" s="12"/>
      <c r="F78" s="190">
        <f t="shared" si="77"/>
        <v>0</v>
      </c>
      <c r="G78" s="200">
        <f t="shared" si="78"/>
        <v>0.12345</v>
      </c>
      <c r="H78" s="194">
        <f t="shared" si="79"/>
        <v>0</v>
      </c>
      <c r="I78" s="132"/>
      <c r="J78" s="12"/>
      <c r="K78" s="194">
        <f t="shared" si="80"/>
        <v>0</v>
      </c>
      <c r="L78" s="195">
        <f t="shared" si="81"/>
        <v>0</v>
      </c>
    </row>
    <row r="79" spans="1:12" s="6" customFormat="1" ht="13" x14ac:dyDescent="0.3">
      <c r="A79" s="196" t="s">
        <v>129</v>
      </c>
      <c r="B79" s="22"/>
      <c r="C79" s="198" t="str">
        <f t="shared" si="76"/>
        <v>FC</v>
      </c>
      <c r="D79" s="125"/>
      <c r="E79" s="12"/>
      <c r="F79" s="190">
        <f t="shared" si="77"/>
        <v>0</v>
      </c>
      <c r="G79" s="200">
        <f t="shared" si="78"/>
        <v>0.12345</v>
      </c>
      <c r="H79" s="194">
        <f t="shared" si="79"/>
        <v>0</v>
      </c>
      <c r="I79" s="132"/>
      <c r="J79" s="12"/>
      <c r="K79" s="194">
        <f t="shared" si="80"/>
        <v>0</v>
      </c>
      <c r="L79" s="195">
        <f t="shared" si="81"/>
        <v>0</v>
      </c>
    </row>
    <row r="80" spans="1:12" s="6" customFormat="1" ht="13" x14ac:dyDescent="0.3">
      <c r="A80" s="196" t="s">
        <v>130</v>
      </c>
      <c r="B80" s="22"/>
      <c r="C80" s="198" t="str">
        <f t="shared" si="76"/>
        <v>FC</v>
      </c>
      <c r="D80" s="125"/>
      <c r="E80" s="12"/>
      <c r="F80" s="190">
        <f t="shared" si="77"/>
        <v>0</v>
      </c>
      <c r="G80" s="200">
        <f t="shared" si="78"/>
        <v>0.12345</v>
      </c>
      <c r="H80" s="194">
        <f t="shared" si="79"/>
        <v>0</v>
      </c>
      <c r="I80" s="132"/>
      <c r="J80" s="12"/>
      <c r="K80" s="194">
        <f t="shared" si="80"/>
        <v>0</v>
      </c>
      <c r="L80" s="195">
        <f t="shared" si="81"/>
        <v>0</v>
      </c>
    </row>
    <row r="81" spans="1:12" s="6" customFormat="1" ht="13" x14ac:dyDescent="0.3">
      <c r="A81" s="196" t="s">
        <v>131</v>
      </c>
      <c r="B81" s="22"/>
      <c r="C81" s="198" t="str">
        <f t="shared" si="76"/>
        <v>FC</v>
      </c>
      <c r="D81" s="125"/>
      <c r="E81" s="12"/>
      <c r="F81" s="190">
        <f t="shared" si="77"/>
        <v>0</v>
      </c>
      <c r="G81" s="200">
        <f t="shared" si="78"/>
        <v>0.12345</v>
      </c>
      <c r="H81" s="194">
        <f t="shared" si="79"/>
        <v>0</v>
      </c>
      <c r="I81" s="132"/>
      <c r="J81" s="12"/>
      <c r="K81" s="194">
        <f t="shared" si="80"/>
        <v>0</v>
      </c>
      <c r="L81" s="195">
        <f t="shared" si="81"/>
        <v>0</v>
      </c>
    </row>
    <row r="82" spans="1:12" s="6" customFormat="1" ht="13" x14ac:dyDescent="0.3">
      <c r="A82" s="196" t="s">
        <v>132</v>
      </c>
      <c r="B82" s="22"/>
      <c r="C82" s="198" t="str">
        <f t="shared" si="76"/>
        <v>FC</v>
      </c>
      <c r="D82" s="125"/>
      <c r="E82" s="12"/>
      <c r="F82" s="190">
        <f t="shared" si="77"/>
        <v>0</v>
      </c>
      <c r="G82" s="200">
        <f t="shared" si="78"/>
        <v>0.12345</v>
      </c>
      <c r="H82" s="194">
        <f t="shared" si="79"/>
        <v>0</v>
      </c>
      <c r="I82" s="132"/>
      <c r="J82" s="12"/>
      <c r="K82" s="194">
        <f t="shared" si="80"/>
        <v>0</v>
      </c>
      <c r="L82" s="195">
        <f t="shared" si="81"/>
        <v>0</v>
      </c>
    </row>
    <row r="83" spans="1:12" s="6" customFormat="1" ht="13.5" thickBot="1" x14ac:dyDescent="0.35">
      <c r="A83" s="218"/>
      <c r="B83" s="238"/>
      <c r="C83" s="239"/>
      <c r="D83" s="240"/>
      <c r="E83" s="241"/>
      <c r="F83" s="241"/>
      <c r="G83" s="242"/>
      <c r="H83" s="243"/>
      <c r="I83" s="244"/>
      <c r="J83" s="241"/>
      <c r="K83" s="245"/>
      <c r="L83" s="227"/>
    </row>
    <row r="84" spans="1:12" s="6" customFormat="1" ht="16" thickBot="1" x14ac:dyDescent="0.4">
      <c r="A84" s="309"/>
      <c r="B84" s="319" t="s">
        <v>27</v>
      </c>
      <c r="C84" s="320"/>
      <c r="D84" s="312"/>
      <c r="E84" s="313">
        <f>SUM(E75:E83)+E74</f>
        <v>0</v>
      </c>
      <c r="F84" s="313">
        <f t="shared" ref="F84:L84" si="82">SUM(F75:F83)+F74</f>
        <v>0</v>
      </c>
      <c r="G84" s="321"/>
      <c r="H84" s="322">
        <f t="shared" si="82"/>
        <v>0</v>
      </c>
      <c r="I84" s="323"/>
      <c r="J84" s="313">
        <f t="shared" si="82"/>
        <v>0</v>
      </c>
      <c r="K84" s="324">
        <f t="shared" si="82"/>
        <v>0</v>
      </c>
      <c r="L84" s="318">
        <f t="shared" si="82"/>
        <v>0</v>
      </c>
    </row>
    <row r="85" spans="1:12" x14ac:dyDescent="0.25">
      <c r="C85" s="44"/>
      <c r="E85" s="85"/>
      <c r="F85" s="105"/>
    </row>
    <row r="86" spans="1:12" x14ac:dyDescent="0.25">
      <c r="C86" s="44"/>
    </row>
    <row r="87" spans="1:12" x14ac:dyDescent="0.25">
      <c r="C87" s="44"/>
    </row>
    <row r="88" spans="1:12" x14ac:dyDescent="0.25">
      <c r="C88" s="44"/>
    </row>
    <row r="89" spans="1:12" x14ac:dyDescent="0.25">
      <c r="C89" s="44"/>
    </row>
    <row r="90" spans="1:12" x14ac:dyDescent="0.25">
      <c r="C90" s="44"/>
    </row>
    <row r="91" spans="1:12" x14ac:dyDescent="0.25">
      <c r="C91" s="44"/>
    </row>
    <row r="92" spans="1:12" x14ac:dyDescent="0.25">
      <c r="C92" s="44"/>
    </row>
    <row r="93" spans="1:12" x14ac:dyDescent="0.25">
      <c r="C93" s="44"/>
    </row>
    <row r="94" spans="1:12" x14ac:dyDescent="0.25">
      <c r="C94" s="44"/>
    </row>
    <row r="95" spans="1:12" x14ac:dyDescent="0.25">
      <c r="C95" s="44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 tint="-0.34998626667073579"/>
  </sheetPr>
  <dimension ref="A1:L106"/>
  <sheetViews>
    <sheetView showGridLines="0" zoomScale="80" zoomScaleNormal="80" zoomScalePageLayoutView="85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56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300" t="s">
        <v>60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300" t="s">
        <v>13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G2.1</v>
      </c>
      <c r="B15" s="46" t="str">
        <f>B6</f>
        <v>Project Management</v>
      </c>
      <c r="C15" s="47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25" x14ac:dyDescent="0.3">
      <c r="A16" s="53"/>
      <c r="B16" s="70" t="s">
        <v>21</v>
      </c>
      <c r="C16" s="74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13" x14ac:dyDescent="0.3">
      <c r="A17" s="53"/>
      <c r="B17" s="70"/>
      <c r="C17" s="74"/>
      <c r="D17" s="75"/>
      <c r="E17" s="50"/>
      <c r="F17" s="50"/>
      <c r="G17" s="51"/>
      <c r="H17" s="90"/>
      <c r="I17" s="127"/>
      <c r="J17" s="50"/>
      <c r="K17" s="90"/>
      <c r="L17" s="117"/>
    </row>
    <row r="18" spans="1:12" s="6" customFormat="1" ht="13" x14ac:dyDescent="0.3">
      <c r="A18" s="54" t="s">
        <v>73</v>
      </c>
      <c r="B18" s="55" t="s">
        <v>23</v>
      </c>
      <c r="C18" s="53"/>
      <c r="D18" s="75"/>
      <c r="E18" s="50"/>
      <c r="F18" s="50"/>
      <c r="G18" s="51"/>
      <c r="H18" s="90"/>
      <c r="I18" s="127"/>
      <c r="J18" s="50"/>
      <c r="K18" s="90"/>
      <c r="L18" s="117"/>
    </row>
    <row r="19" spans="1:12" s="6" customFormat="1" ht="13" x14ac:dyDescent="0.3">
      <c r="A19" s="53"/>
      <c r="B19" s="56" t="s">
        <v>18</v>
      </c>
      <c r="C19" s="162" t="str">
        <f t="shared" ref="C19:C31" si="0">$B$7</f>
        <v>FC</v>
      </c>
      <c r="D19" s="123"/>
      <c r="E19" s="12"/>
      <c r="F19" s="50">
        <f t="shared" ref="F19:F31" si="1">D19*E19</f>
        <v>0</v>
      </c>
      <c r="G19" s="163">
        <f t="shared" ref="G19:G31" si="2">$B$8</f>
        <v>0.12345</v>
      </c>
      <c r="H19" s="90">
        <f t="shared" ref="H19:H31" si="3">IF(G19&lt;&gt;0,F19/G19,0)</f>
        <v>0</v>
      </c>
      <c r="I19" s="128"/>
      <c r="J19" s="12"/>
      <c r="K19" s="90">
        <f t="shared" ref="K19:K31" si="4">I19*J19</f>
        <v>0</v>
      </c>
      <c r="L19" s="117">
        <f t="shared" ref="L19:L31" si="5">IF(OR(J19&gt;0,H19&gt;0),H19+K19,0)</f>
        <v>0</v>
      </c>
    </row>
    <row r="20" spans="1:12" s="6" customFormat="1" ht="13" x14ac:dyDescent="0.3">
      <c r="A20" s="53"/>
      <c r="B20" s="56" t="s">
        <v>22</v>
      </c>
      <c r="C20" s="162" t="str">
        <f t="shared" si="0"/>
        <v>FC</v>
      </c>
      <c r="D20" s="123"/>
      <c r="E20" s="12"/>
      <c r="F20" s="50">
        <f t="shared" si="1"/>
        <v>0</v>
      </c>
      <c r="G20" s="163">
        <f t="shared" si="2"/>
        <v>0.12345</v>
      </c>
      <c r="H20" s="90">
        <f t="shared" si="3"/>
        <v>0</v>
      </c>
      <c r="I20" s="128"/>
      <c r="J20" s="12"/>
      <c r="K20" s="90">
        <f t="shared" si="4"/>
        <v>0</v>
      </c>
      <c r="L20" s="117">
        <f t="shared" si="5"/>
        <v>0</v>
      </c>
    </row>
    <row r="21" spans="1:12" s="6" customFormat="1" ht="13" x14ac:dyDescent="0.3">
      <c r="A21" s="53"/>
      <c r="B21" s="170" t="s">
        <v>113</v>
      </c>
      <c r="C21" s="162" t="str">
        <f t="shared" si="0"/>
        <v>FC</v>
      </c>
      <c r="D21" s="123"/>
      <c r="E21" s="12"/>
      <c r="F21" s="50">
        <f t="shared" si="1"/>
        <v>0</v>
      </c>
      <c r="G21" s="163">
        <f t="shared" si="2"/>
        <v>0.12345</v>
      </c>
      <c r="H21" s="90">
        <f t="shared" si="3"/>
        <v>0</v>
      </c>
      <c r="I21" s="128"/>
      <c r="J21" s="12"/>
      <c r="K21" s="90">
        <f t="shared" si="4"/>
        <v>0</v>
      </c>
      <c r="L21" s="117">
        <f t="shared" si="5"/>
        <v>0</v>
      </c>
    </row>
    <row r="22" spans="1:12" s="6" customFormat="1" ht="13" x14ac:dyDescent="0.3">
      <c r="A22" s="53"/>
      <c r="B22" s="170" t="s">
        <v>148</v>
      </c>
      <c r="C22" s="162" t="str">
        <f t="shared" si="0"/>
        <v>FC</v>
      </c>
      <c r="D22" s="123"/>
      <c r="E22" s="12"/>
      <c r="F22" s="50">
        <f t="shared" si="1"/>
        <v>0</v>
      </c>
      <c r="G22" s="163">
        <f t="shared" si="2"/>
        <v>0.12345</v>
      </c>
      <c r="H22" s="90">
        <f t="shared" si="3"/>
        <v>0</v>
      </c>
      <c r="I22" s="128"/>
      <c r="J22" s="12"/>
      <c r="K22" s="90">
        <f t="shared" si="4"/>
        <v>0</v>
      </c>
      <c r="L22" s="117">
        <f t="shared" si="5"/>
        <v>0</v>
      </c>
    </row>
    <row r="23" spans="1:12" s="6" customFormat="1" ht="13" x14ac:dyDescent="0.3">
      <c r="A23" s="53"/>
      <c r="B23" s="56" t="s">
        <v>36</v>
      </c>
      <c r="C23" s="162" t="str">
        <f t="shared" si="0"/>
        <v>FC</v>
      </c>
      <c r="D23" s="123"/>
      <c r="E23" s="12"/>
      <c r="F23" s="50">
        <f t="shared" si="1"/>
        <v>0</v>
      </c>
      <c r="G23" s="163">
        <f t="shared" si="2"/>
        <v>0.12345</v>
      </c>
      <c r="H23" s="90">
        <f t="shared" si="3"/>
        <v>0</v>
      </c>
      <c r="I23" s="128"/>
      <c r="J23" s="12"/>
      <c r="K23" s="90">
        <f t="shared" si="4"/>
        <v>0</v>
      </c>
      <c r="L23" s="117">
        <f t="shared" si="5"/>
        <v>0</v>
      </c>
    </row>
    <row r="24" spans="1:12" s="6" customFormat="1" ht="13" x14ac:dyDescent="0.3">
      <c r="A24" s="53"/>
      <c r="B24" s="56" t="s">
        <v>37</v>
      </c>
      <c r="C24" s="162" t="str">
        <f t="shared" si="0"/>
        <v>FC</v>
      </c>
      <c r="D24" s="123"/>
      <c r="E24" s="12"/>
      <c r="F24" s="50">
        <f t="shared" si="1"/>
        <v>0</v>
      </c>
      <c r="G24" s="163">
        <f t="shared" si="2"/>
        <v>0.12345</v>
      </c>
      <c r="H24" s="90">
        <f t="shared" si="3"/>
        <v>0</v>
      </c>
      <c r="I24" s="128"/>
      <c r="J24" s="12"/>
      <c r="K24" s="90">
        <f t="shared" si="4"/>
        <v>0</v>
      </c>
      <c r="L24" s="117">
        <f t="shared" si="5"/>
        <v>0</v>
      </c>
    </row>
    <row r="25" spans="1:12" s="6" customFormat="1" ht="13" x14ac:dyDescent="0.3">
      <c r="A25" s="53"/>
      <c r="B25" s="56" t="s">
        <v>38</v>
      </c>
      <c r="C25" s="162" t="str">
        <f t="shared" si="0"/>
        <v>FC</v>
      </c>
      <c r="D25" s="123"/>
      <c r="E25" s="12"/>
      <c r="F25" s="50">
        <f t="shared" si="1"/>
        <v>0</v>
      </c>
      <c r="G25" s="163">
        <f t="shared" si="2"/>
        <v>0.12345</v>
      </c>
      <c r="H25" s="90">
        <f t="shared" si="3"/>
        <v>0</v>
      </c>
      <c r="I25" s="128"/>
      <c r="J25" s="12"/>
      <c r="K25" s="90">
        <f t="shared" si="4"/>
        <v>0</v>
      </c>
      <c r="L25" s="117">
        <f t="shared" si="5"/>
        <v>0</v>
      </c>
    </row>
    <row r="26" spans="1:12" s="6" customFormat="1" ht="13" x14ac:dyDescent="0.3">
      <c r="A26" s="21"/>
      <c r="B26" s="22"/>
      <c r="C26" s="162" t="str">
        <f t="shared" si="0"/>
        <v>FC</v>
      </c>
      <c r="D26" s="123"/>
      <c r="E26" s="12"/>
      <c r="F26" s="50">
        <f t="shared" si="1"/>
        <v>0</v>
      </c>
      <c r="G26" s="163">
        <f t="shared" si="2"/>
        <v>0.12345</v>
      </c>
      <c r="H26" s="90">
        <f t="shared" si="3"/>
        <v>0</v>
      </c>
      <c r="I26" s="128"/>
      <c r="J26" s="12"/>
      <c r="K26" s="90">
        <f t="shared" si="4"/>
        <v>0</v>
      </c>
      <c r="L26" s="117">
        <f t="shared" si="5"/>
        <v>0</v>
      </c>
    </row>
    <row r="27" spans="1:12" s="6" customFormat="1" ht="13" x14ac:dyDescent="0.3">
      <c r="A27" s="21"/>
      <c r="B27" s="22"/>
      <c r="C27" s="162" t="str">
        <f t="shared" si="0"/>
        <v>FC</v>
      </c>
      <c r="D27" s="123"/>
      <c r="E27" s="12"/>
      <c r="F27" s="50">
        <f t="shared" si="1"/>
        <v>0</v>
      </c>
      <c r="G27" s="163">
        <f t="shared" si="2"/>
        <v>0.12345</v>
      </c>
      <c r="H27" s="90">
        <f t="shared" si="3"/>
        <v>0</v>
      </c>
      <c r="I27" s="128"/>
      <c r="J27" s="12"/>
      <c r="K27" s="90">
        <f t="shared" si="4"/>
        <v>0</v>
      </c>
      <c r="L27" s="117">
        <f t="shared" si="5"/>
        <v>0</v>
      </c>
    </row>
    <row r="28" spans="1:12" s="6" customFormat="1" ht="13" x14ac:dyDescent="0.3">
      <c r="A28" s="21"/>
      <c r="B28" s="22"/>
      <c r="C28" s="162" t="str">
        <f t="shared" si="0"/>
        <v>FC</v>
      </c>
      <c r="D28" s="123"/>
      <c r="E28" s="12"/>
      <c r="F28" s="50">
        <f t="shared" si="1"/>
        <v>0</v>
      </c>
      <c r="G28" s="163">
        <f t="shared" si="2"/>
        <v>0.12345</v>
      </c>
      <c r="H28" s="90">
        <f t="shared" si="3"/>
        <v>0</v>
      </c>
      <c r="I28" s="128"/>
      <c r="J28" s="12"/>
      <c r="K28" s="90">
        <f t="shared" si="4"/>
        <v>0</v>
      </c>
      <c r="L28" s="117">
        <f t="shared" si="5"/>
        <v>0</v>
      </c>
    </row>
    <row r="29" spans="1:12" s="6" customFormat="1" ht="13" x14ac:dyDescent="0.3">
      <c r="A29" s="21"/>
      <c r="B29" s="22"/>
      <c r="C29" s="162" t="str">
        <f t="shared" si="0"/>
        <v>FC</v>
      </c>
      <c r="D29" s="123"/>
      <c r="E29" s="12"/>
      <c r="F29" s="50">
        <f t="shared" si="1"/>
        <v>0</v>
      </c>
      <c r="G29" s="163">
        <f t="shared" si="2"/>
        <v>0.12345</v>
      </c>
      <c r="H29" s="90">
        <f t="shared" si="3"/>
        <v>0</v>
      </c>
      <c r="I29" s="128"/>
      <c r="J29" s="12"/>
      <c r="K29" s="90">
        <f t="shared" si="4"/>
        <v>0</v>
      </c>
      <c r="L29" s="117">
        <f t="shared" si="5"/>
        <v>0</v>
      </c>
    </row>
    <row r="30" spans="1:12" s="6" customFormat="1" ht="13" x14ac:dyDescent="0.3">
      <c r="A30" s="21"/>
      <c r="B30" s="22"/>
      <c r="C30" s="162" t="str">
        <f t="shared" si="0"/>
        <v>FC</v>
      </c>
      <c r="D30" s="123"/>
      <c r="E30" s="12"/>
      <c r="F30" s="50">
        <f t="shared" si="1"/>
        <v>0</v>
      </c>
      <c r="G30" s="163">
        <f t="shared" si="2"/>
        <v>0.12345</v>
      </c>
      <c r="H30" s="90">
        <f t="shared" si="3"/>
        <v>0</v>
      </c>
      <c r="I30" s="128"/>
      <c r="J30" s="12"/>
      <c r="K30" s="90">
        <f t="shared" si="4"/>
        <v>0</v>
      </c>
      <c r="L30" s="117">
        <f t="shared" si="5"/>
        <v>0</v>
      </c>
    </row>
    <row r="31" spans="1:12" s="6" customFormat="1" ht="13" x14ac:dyDescent="0.3">
      <c r="A31" s="21"/>
      <c r="B31" s="22"/>
      <c r="C31" s="162" t="str">
        <f t="shared" si="0"/>
        <v>FC</v>
      </c>
      <c r="D31" s="123"/>
      <c r="E31" s="12"/>
      <c r="F31" s="50">
        <f t="shared" si="1"/>
        <v>0</v>
      </c>
      <c r="G31" s="163">
        <f t="shared" si="2"/>
        <v>0.12345</v>
      </c>
      <c r="H31" s="90">
        <f t="shared" si="3"/>
        <v>0</v>
      </c>
      <c r="I31" s="128"/>
      <c r="J31" s="12"/>
      <c r="K31" s="90">
        <f t="shared" si="4"/>
        <v>0</v>
      </c>
      <c r="L31" s="117">
        <f t="shared" si="5"/>
        <v>0</v>
      </c>
    </row>
    <row r="32" spans="1:12" s="6" customFormat="1" ht="13" x14ac:dyDescent="0.3">
      <c r="A32" s="54" t="s">
        <v>74</v>
      </c>
      <c r="B32" s="55" t="s">
        <v>39</v>
      </c>
      <c r="C32" s="162"/>
      <c r="D32" s="75"/>
      <c r="E32" s="50"/>
      <c r="F32" s="50"/>
      <c r="G32" s="51"/>
      <c r="H32" s="90"/>
      <c r="I32" s="127"/>
      <c r="J32" s="50"/>
      <c r="K32" s="90"/>
      <c r="L32" s="117"/>
    </row>
    <row r="33" spans="1:12" s="6" customFormat="1" ht="13" x14ac:dyDescent="0.3">
      <c r="A33" s="53"/>
      <c r="B33" s="56" t="s">
        <v>149</v>
      </c>
      <c r="C33" s="162" t="str">
        <f t="shared" ref="C33:C41" si="6">$B$7</f>
        <v>FC</v>
      </c>
      <c r="D33" s="123"/>
      <c r="E33" s="12"/>
      <c r="F33" s="50">
        <f>D33*E33</f>
        <v>0</v>
      </c>
      <c r="G33" s="163">
        <f t="shared" ref="G33:G41" si="7">$B$8</f>
        <v>0.12345</v>
      </c>
      <c r="H33" s="90">
        <f>IF(G33&lt;&gt;0,F33/G33,0)</f>
        <v>0</v>
      </c>
      <c r="I33" s="128"/>
      <c r="J33" s="12"/>
      <c r="K33" s="90">
        <f>I33*J33</f>
        <v>0</v>
      </c>
      <c r="L33" s="117">
        <f>IF(OR(J33&gt;0,H33&gt;0),H33+K33,0)</f>
        <v>0</v>
      </c>
    </row>
    <row r="34" spans="1:12" s="6" customFormat="1" ht="13" x14ac:dyDescent="0.3">
      <c r="A34" s="53"/>
      <c r="B34" s="56" t="s">
        <v>280</v>
      </c>
      <c r="C34" s="162" t="str">
        <f t="shared" si="6"/>
        <v>FC</v>
      </c>
      <c r="D34" s="123"/>
      <c r="E34" s="12"/>
      <c r="F34" s="50">
        <f>D34*E34</f>
        <v>0</v>
      </c>
      <c r="G34" s="163">
        <f t="shared" si="7"/>
        <v>0.12345</v>
      </c>
      <c r="H34" s="90">
        <f>IF(G34&lt;&gt;0,F34/G34,0)</f>
        <v>0</v>
      </c>
      <c r="I34" s="128"/>
      <c r="J34" s="12"/>
      <c r="K34" s="90">
        <f>I34*J34</f>
        <v>0</v>
      </c>
      <c r="L34" s="117">
        <f>IF(OR(J34&gt;0,H34&gt;0),H34+K34,0)</f>
        <v>0</v>
      </c>
    </row>
    <row r="35" spans="1:12" s="6" customFormat="1" ht="13" x14ac:dyDescent="0.3">
      <c r="A35" s="21"/>
      <c r="B35" s="22"/>
      <c r="C35" s="162" t="str">
        <f t="shared" si="6"/>
        <v>FC</v>
      </c>
      <c r="D35" s="123"/>
      <c r="E35" s="12"/>
      <c r="F35" s="50">
        <f>D35*E35</f>
        <v>0</v>
      </c>
      <c r="G35" s="163">
        <f t="shared" si="7"/>
        <v>0.12345</v>
      </c>
      <c r="H35" s="90">
        <f>IF(G35&lt;&gt;0,F35/G35,0)</f>
        <v>0</v>
      </c>
      <c r="I35" s="128"/>
      <c r="J35" s="12"/>
      <c r="K35" s="90">
        <f>I35*J35</f>
        <v>0</v>
      </c>
      <c r="L35" s="117">
        <f>IF(OR(J35&gt;0,H35&gt;0),H35+K35,0)</f>
        <v>0</v>
      </c>
    </row>
    <row r="36" spans="1:12" s="6" customFormat="1" ht="13" x14ac:dyDescent="0.3">
      <c r="A36" s="21"/>
      <c r="B36" s="22"/>
      <c r="C36" s="162" t="str">
        <f t="shared" si="6"/>
        <v>FC</v>
      </c>
      <c r="D36" s="123"/>
      <c r="E36" s="12"/>
      <c r="F36" s="50">
        <f t="shared" ref="F36:F42" si="8">D36*E36</f>
        <v>0</v>
      </c>
      <c r="G36" s="163">
        <f t="shared" si="7"/>
        <v>0.12345</v>
      </c>
      <c r="H36" s="90">
        <f t="shared" ref="H36:H41" si="9">IF(G36&lt;&gt;0,F36/G36,0)</f>
        <v>0</v>
      </c>
      <c r="I36" s="128"/>
      <c r="J36" s="12"/>
      <c r="K36" s="90">
        <f t="shared" ref="K36:K41" si="10">I36*J36</f>
        <v>0</v>
      </c>
      <c r="L36" s="117">
        <f t="shared" ref="L36:L41" si="11">IF(OR(J36&gt;0,H36&gt;0),H36+K36,0)</f>
        <v>0</v>
      </c>
    </row>
    <row r="37" spans="1:12" s="6" customFormat="1" ht="13" x14ac:dyDescent="0.3">
      <c r="A37" s="21"/>
      <c r="B37" s="22"/>
      <c r="C37" s="162" t="str">
        <f t="shared" si="6"/>
        <v>FC</v>
      </c>
      <c r="D37" s="123"/>
      <c r="E37" s="12"/>
      <c r="F37" s="50">
        <f t="shared" si="8"/>
        <v>0</v>
      </c>
      <c r="G37" s="163">
        <f t="shared" si="7"/>
        <v>0.12345</v>
      </c>
      <c r="H37" s="90">
        <f t="shared" si="9"/>
        <v>0</v>
      </c>
      <c r="I37" s="128"/>
      <c r="J37" s="12"/>
      <c r="K37" s="90">
        <f t="shared" si="10"/>
        <v>0</v>
      </c>
      <c r="L37" s="117">
        <f t="shared" si="11"/>
        <v>0</v>
      </c>
    </row>
    <row r="38" spans="1:12" s="6" customFormat="1" ht="13" x14ac:dyDescent="0.3">
      <c r="A38" s="21"/>
      <c r="B38" s="22"/>
      <c r="C38" s="162" t="str">
        <f t="shared" si="6"/>
        <v>FC</v>
      </c>
      <c r="D38" s="123"/>
      <c r="E38" s="12"/>
      <c r="F38" s="50">
        <f t="shared" si="8"/>
        <v>0</v>
      </c>
      <c r="G38" s="163">
        <f t="shared" si="7"/>
        <v>0.12345</v>
      </c>
      <c r="H38" s="90">
        <f t="shared" si="9"/>
        <v>0</v>
      </c>
      <c r="I38" s="128"/>
      <c r="J38" s="12"/>
      <c r="K38" s="90">
        <f t="shared" si="10"/>
        <v>0</v>
      </c>
      <c r="L38" s="117">
        <f t="shared" si="11"/>
        <v>0</v>
      </c>
    </row>
    <row r="39" spans="1:12" s="6" customFormat="1" ht="13" x14ac:dyDescent="0.3">
      <c r="A39" s="21"/>
      <c r="B39" s="22"/>
      <c r="C39" s="162" t="str">
        <f t="shared" si="6"/>
        <v>FC</v>
      </c>
      <c r="D39" s="123"/>
      <c r="E39" s="12"/>
      <c r="F39" s="50">
        <f t="shared" si="8"/>
        <v>0</v>
      </c>
      <c r="G39" s="163">
        <f t="shared" si="7"/>
        <v>0.12345</v>
      </c>
      <c r="H39" s="90">
        <f t="shared" si="9"/>
        <v>0</v>
      </c>
      <c r="I39" s="128"/>
      <c r="J39" s="12"/>
      <c r="K39" s="90">
        <f t="shared" si="10"/>
        <v>0</v>
      </c>
      <c r="L39" s="117">
        <f t="shared" si="11"/>
        <v>0</v>
      </c>
    </row>
    <row r="40" spans="1:12" s="6" customFormat="1" ht="13" x14ac:dyDescent="0.3">
      <c r="A40" s="21"/>
      <c r="B40" s="22"/>
      <c r="C40" s="162" t="str">
        <f t="shared" si="6"/>
        <v>FC</v>
      </c>
      <c r="D40" s="123"/>
      <c r="E40" s="12"/>
      <c r="F40" s="50">
        <f t="shared" si="8"/>
        <v>0</v>
      </c>
      <c r="G40" s="163">
        <f t="shared" si="7"/>
        <v>0.12345</v>
      </c>
      <c r="H40" s="90">
        <f t="shared" si="9"/>
        <v>0</v>
      </c>
      <c r="I40" s="128"/>
      <c r="J40" s="12"/>
      <c r="K40" s="90">
        <f t="shared" si="10"/>
        <v>0</v>
      </c>
      <c r="L40" s="117">
        <f t="shared" si="11"/>
        <v>0</v>
      </c>
    </row>
    <row r="41" spans="1:12" s="6" customFormat="1" ht="13" x14ac:dyDescent="0.3">
      <c r="A41" s="21"/>
      <c r="B41" s="22"/>
      <c r="C41" s="162" t="str">
        <f t="shared" si="6"/>
        <v>FC</v>
      </c>
      <c r="D41" s="123"/>
      <c r="E41" s="12"/>
      <c r="F41" s="50">
        <f t="shared" si="8"/>
        <v>0</v>
      </c>
      <c r="G41" s="163">
        <f t="shared" si="7"/>
        <v>0.12345</v>
      </c>
      <c r="H41" s="90">
        <f t="shared" si="9"/>
        <v>0</v>
      </c>
      <c r="I41" s="128"/>
      <c r="J41" s="12"/>
      <c r="K41" s="90">
        <f t="shared" si="10"/>
        <v>0</v>
      </c>
      <c r="L41" s="117">
        <f t="shared" si="11"/>
        <v>0</v>
      </c>
    </row>
    <row r="42" spans="1:12" s="6" customFormat="1" ht="13" x14ac:dyDescent="0.3">
      <c r="A42" s="54" t="s">
        <v>75</v>
      </c>
      <c r="B42" s="55" t="s">
        <v>46</v>
      </c>
      <c r="C42" s="162"/>
      <c r="D42" s="75"/>
      <c r="E42" s="50"/>
      <c r="F42" s="50">
        <f t="shared" si="8"/>
        <v>0</v>
      </c>
      <c r="G42" s="51"/>
      <c r="H42" s="90"/>
      <c r="I42" s="127"/>
      <c r="J42" s="50"/>
      <c r="K42" s="90"/>
      <c r="L42" s="117"/>
    </row>
    <row r="43" spans="1:12" s="6" customFormat="1" ht="13" x14ac:dyDescent="0.3">
      <c r="A43" s="162"/>
      <c r="B43" s="166" t="s">
        <v>150</v>
      </c>
      <c r="C43" s="162" t="str">
        <f t="shared" ref="C43:C48" si="12">$B$7</f>
        <v>FC</v>
      </c>
      <c r="D43" s="123"/>
      <c r="E43" s="12"/>
      <c r="F43" s="50">
        <f t="shared" ref="F43:F48" si="13">D43*E43</f>
        <v>0</v>
      </c>
      <c r="G43" s="163">
        <f t="shared" ref="G43:G48" si="14">$B$8</f>
        <v>0.12345</v>
      </c>
      <c r="H43" s="90">
        <f t="shared" ref="H43:H48" si="15">IF(G43&lt;&gt;0,F43/G43,0)</f>
        <v>0</v>
      </c>
      <c r="I43" s="128"/>
      <c r="J43" s="12"/>
      <c r="K43" s="90">
        <f t="shared" ref="K43:K48" si="16">I43*J43</f>
        <v>0</v>
      </c>
      <c r="L43" s="117">
        <f t="shared" ref="L43:L48" si="17">IF(OR(J43&gt;0,H43&gt;0),H43+K43,0)</f>
        <v>0</v>
      </c>
    </row>
    <row r="44" spans="1:12" s="6" customFormat="1" ht="13" x14ac:dyDescent="0.3">
      <c r="A44" s="21"/>
      <c r="B44" s="22"/>
      <c r="C44" s="162" t="str">
        <f t="shared" si="12"/>
        <v>FC</v>
      </c>
      <c r="D44" s="123"/>
      <c r="E44" s="12"/>
      <c r="F44" s="50">
        <f t="shared" si="13"/>
        <v>0</v>
      </c>
      <c r="G44" s="163">
        <f t="shared" si="14"/>
        <v>0.12345</v>
      </c>
      <c r="H44" s="90">
        <f t="shared" si="15"/>
        <v>0</v>
      </c>
      <c r="I44" s="128"/>
      <c r="J44" s="12"/>
      <c r="K44" s="90">
        <f t="shared" si="16"/>
        <v>0</v>
      </c>
      <c r="L44" s="117">
        <f t="shared" si="17"/>
        <v>0</v>
      </c>
    </row>
    <row r="45" spans="1:12" s="6" customFormat="1" ht="13" x14ac:dyDescent="0.3">
      <c r="A45" s="21"/>
      <c r="B45" s="22"/>
      <c r="C45" s="162" t="str">
        <f t="shared" si="12"/>
        <v>FC</v>
      </c>
      <c r="D45" s="123"/>
      <c r="E45" s="12"/>
      <c r="F45" s="50">
        <f t="shared" si="13"/>
        <v>0</v>
      </c>
      <c r="G45" s="163">
        <f t="shared" si="14"/>
        <v>0.12345</v>
      </c>
      <c r="H45" s="90">
        <f t="shared" si="15"/>
        <v>0</v>
      </c>
      <c r="I45" s="128"/>
      <c r="J45" s="12"/>
      <c r="K45" s="90">
        <f t="shared" si="16"/>
        <v>0</v>
      </c>
      <c r="L45" s="117">
        <f t="shared" si="17"/>
        <v>0</v>
      </c>
    </row>
    <row r="46" spans="1:12" s="6" customFormat="1" ht="13" x14ac:dyDescent="0.3">
      <c r="A46" s="21"/>
      <c r="B46" s="22"/>
      <c r="C46" s="162" t="str">
        <f t="shared" si="12"/>
        <v>FC</v>
      </c>
      <c r="D46" s="123"/>
      <c r="E46" s="12"/>
      <c r="F46" s="50">
        <f t="shared" si="13"/>
        <v>0</v>
      </c>
      <c r="G46" s="163">
        <f t="shared" si="14"/>
        <v>0.12345</v>
      </c>
      <c r="H46" s="90">
        <f t="shared" si="15"/>
        <v>0</v>
      </c>
      <c r="I46" s="128"/>
      <c r="J46" s="12"/>
      <c r="K46" s="90">
        <f t="shared" si="16"/>
        <v>0</v>
      </c>
      <c r="L46" s="117">
        <f t="shared" si="17"/>
        <v>0</v>
      </c>
    </row>
    <row r="47" spans="1:12" s="6" customFormat="1" ht="13" x14ac:dyDescent="0.3">
      <c r="A47" s="21"/>
      <c r="B47" s="22"/>
      <c r="C47" s="162" t="str">
        <f t="shared" si="12"/>
        <v>FC</v>
      </c>
      <c r="D47" s="123"/>
      <c r="E47" s="12"/>
      <c r="F47" s="50">
        <f t="shared" si="13"/>
        <v>0</v>
      </c>
      <c r="G47" s="163">
        <f t="shared" si="14"/>
        <v>0.12345</v>
      </c>
      <c r="H47" s="90">
        <f t="shared" si="15"/>
        <v>0</v>
      </c>
      <c r="I47" s="128"/>
      <c r="J47" s="12"/>
      <c r="K47" s="90">
        <f t="shared" si="16"/>
        <v>0</v>
      </c>
      <c r="L47" s="117">
        <f t="shared" si="17"/>
        <v>0</v>
      </c>
    </row>
    <row r="48" spans="1:12" s="6" customFormat="1" ht="13" x14ac:dyDescent="0.3">
      <c r="A48" s="21"/>
      <c r="B48" s="22"/>
      <c r="C48" s="162" t="str">
        <f t="shared" si="12"/>
        <v>FC</v>
      </c>
      <c r="D48" s="123"/>
      <c r="E48" s="12"/>
      <c r="F48" s="50">
        <f t="shared" si="13"/>
        <v>0</v>
      </c>
      <c r="G48" s="163">
        <f t="shared" si="14"/>
        <v>0.12345</v>
      </c>
      <c r="H48" s="90">
        <f t="shared" si="15"/>
        <v>0</v>
      </c>
      <c r="I48" s="128"/>
      <c r="J48" s="12"/>
      <c r="K48" s="90">
        <f t="shared" si="16"/>
        <v>0</v>
      </c>
      <c r="L48" s="117">
        <f t="shared" si="17"/>
        <v>0</v>
      </c>
    </row>
    <row r="49" spans="1:12" s="6" customFormat="1" ht="13" x14ac:dyDescent="0.3">
      <c r="A49" s="54" t="s">
        <v>76</v>
      </c>
      <c r="B49" s="55" t="s">
        <v>17</v>
      </c>
      <c r="C49" s="162"/>
      <c r="D49" s="75"/>
      <c r="E49" s="50"/>
      <c r="F49" s="50"/>
      <c r="G49" s="51"/>
      <c r="H49" s="90"/>
      <c r="I49" s="127"/>
      <c r="J49" s="50"/>
      <c r="K49" s="90"/>
      <c r="L49" s="117"/>
    </row>
    <row r="50" spans="1:12" s="6" customFormat="1" ht="13" x14ac:dyDescent="0.3">
      <c r="A50" s="162"/>
      <c r="B50" s="166" t="s">
        <v>97</v>
      </c>
      <c r="C50" s="162" t="str">
        <f t="shared" ref="C50:C55" si="18">$B$7</f>
        <v>FC</v>
      </c>
      <c r="D50" s="123"/>
      <c r="E50" s="12"/>
      <c r="F50" s="50">
        <f t="shared" ref="F50:F55" si="19">D50*E50</f>
        <v>0</v>
      </c>
      <c r="G50" s="163">
        <f t="shared" ref="G50:G55" si="20">$B$8</f>
        <v>0.12345</v>
      </c>
      <c r="H50" s="90">
        <f t="shared" ref="H50:H55" si="21">IF(G50&lt;&gt;0,F50/G50,0)</f>
        <v>0</v>
      </c>
      <c r="I50" s="128"/>
      <c r="J50" s="12"/>
      <c r="K50" s="90">
        <f t="shared" ref="K50:K55" si="22">I50*J50</f>
        <v>0</v>
      </c>
      <c r="L50" s="117">
        <f t="shared" ref="L50:L55" si="23">IF(OR(J50&gt;0,H50&gt;0),H50+K50,0)</f>
        <v>0</v>
      </c>
    </row>
    <row r="51" spans="1:12" s="6" customFormat="1" ht="13" x14ac:dyDescent="0.3">
      <c r="A51" s="162"/>
      <c r="B51" s="166" t="s">
        <v>98</v>
      </c>
      <c r="C51" s="162" t="str">
        <f t="shared" si="18"/>
        <v>FC</v>
      </c>
      <c r="D51" s="123"/>
      <c r="E51" s="12"/>
      <c r="F51" s="50">
        <f t="shared" si="19"/>
        <v>0</v>
      </c>
      <c r="G51" s="163">
        <f t="shared" si="20"/>
        <v>0.12345</v>
      </c>
      <c r="H51" s="90">
        <f t="shared" si="21"/>
        <v>0</v>
      </c>
      <c r="I51" s="128"/>
      <c r="J51" s="12"/>
      <c r="K51" s="90">
        <f t="shared" si="22"/>
        <v>0</v>
      </c>
      <c r="L51" s="117">
        <f t="shared" si="23"/>
        <v>0</v>
      </c>
    </row>
    <row r="52" spans="1:12" s="6" customFormat="1" ht="13" x14ac:dyDescent="0.3">
      <c r="A52" s="21"/>
      <c r="B52" s="22"/>
      <c r="C52" s="162" t="str">
        <f t="shared" si="18"/>
        <v>FC</v>
      </c>
      <c r="D52" s="123"/>
      <c r="E52" s="12"/>
      <c r="F52" s="50">
        <f t="shared" si="19"/>
        <v>0</v>
      </c>
      <c r="G52" s="163">
        <f t="shared" si="20"/>
        <v>0.12345</v>
      </c>
      <c r="H52" s="90">
        <f t="shared" si="21"/>
        <v>0</v>
      </c>
      <c r="I52" s="128"/>
      <c r="J52" s="12"/>
      <c r="K52" s="90">
        <f t="shared" si="22"/>
        <v>0</v>
      </c>
      <c r="L52" s="117">
        <f t="shared" si="23"/>
        <v>0</v>
      </c>
    </row>
    <row r="53" spans="1:12" s="6" customFormat="1" ht="13" x14ac:dyDescent="0.3">
      <c r="A53" s="21"/>
      <c r="B53" s="22"/>
      <c r="C53" s="162" t="str">
        <f t="shared" si="18"/>
        <v>FC</v>
      </c>
      <c r="D53" s="123"/>
      <c r="E53" s="12"/>
      <c r="F53" s="50">
        <f t="shared" si="19"/>
        <v>0</v>
      </c>
      <c r="G53" s="163">
        <f t="shared" si="20"/>
        <v>0.12345</v>
      </c>
      <c r="H53" s="90">
        <f t="shared" si="21"/>
        <v>0</v>
      </c>
      <c r="I53" s="128"/>
      <c r="J53" s="12"/>
      <c r="K53" s="90">
        <f t="shared" si="22"/>
        <v>0</v>
      </c>
      <c r="L53" s="117">
        <f t="shared" si="23"/>
        <v>0</v>
      </c>
    </row>
    <row r="54" spans="1:12" s="6" customFormat="1" ht="13" x14ac:dyDescent="0.3">
      <c r="A54" s="21"/>
      <c r="B54" s="22"/>
      <c r="C54" s="162" t="str">
        <f t="shared" si="18"/>
        <v>FC</v>
      </c>
      <c r="D54" s="123"/>
      <c r="E54" s="12"/>
      <c r="F54" s="50">
        <f t="shared" si="19"/>
        <v>0</v>
      </c>
      <c r="G54" s="163">
        <f t="shared" si="20"/>
        <v>0.12345</v>
      </c>
      <c r="H54" s="90">
        <f t="shared" si="21"/>
        <v>0</v>
      </c>
      <c r="I54" s="128"/>
      <c r="J54" s="12"/>
      <c r="K54" s="90">
        <f t="shared" si="22"/>
        <v>0</v>
      </c>
      <c r="L54" s="117">
        <f t="shared" si="23"/>
        <v>0</v>
      </c>
    </row>
    <row r="55" spans="1:12" s="6" customFormat="1" ht="13" x14ac:dyDescent="0.3">
      <c r="A55" s="36"/>
      <c r="B55" s="38"/>
      <c r="C55" s="164" t="str">
        <f t="shared" si="18"/>
        <v>FC</v>
      </c>
      <c r="D55" s="137"/>
      <c r="E55" s="33"/>
      <c r="F55" s="50">
        <f t="shared" si="19"/>
        <v>0</v>
      </c>
      <c r="G55" s="163">
        <f t="shared" si="20"/>
        <v>0.12345</v>
      </c>
      <c r="H55" s="90">
        <f t="shared" si="21"/>
        <v>0</v>
      </c>
      <c r="I55" s="128"/>
      <c r="J55" s="12"/>
      <c r="K55" s="90">
        <f t="shared" si="22"/>
        <v>0</v>
      </c>
      <c r="L55" s="117">
        <f t="shared" si="23"/>
        <v>0</v>
      </c>
    </row>
    <row r="56" spans="1:12" s="6" customFormat="1" ht="13.5" thickBot="1" x14ac:dyDescent="0.35">
      <c r="A56" s="53"/>
      <c r="B56" s="70"/>
      <c r="C56" s="74"/>
      <c r="D56" s="75"/>
      <c r="E56" s="50"/>
      <c r="F56" s="50"/>
      <c r="G56" s="51"/>
      <c r="H56" s="90"/>
      <c r="I56" s="127"/>
      <c r="J56" s="50"/>
      <c r="K56" s="90"/>
      <c r="L56" s="117"/>
    </row>
    <row r="57" spans="1:12" s="6" customFormat="1" ht="13.5" thickBot="1" x14ac:dyDescent="0.35">
      <c r="A57" s="57"/>
      <c r="B57" s="64" t="str">
        <f>+"SUB-TOTAL:  "&amp;A15</f>
        <v>SUB-TOTAL:  G2.1</v>
      </c>
      <c r="C57" s="59"/>
      <c r="D57" s="138"/>
      <c r="E57" s="52"/>
      <c r="F57" s="52">
        <f>SUM(F15:F56)</f>
        <v>0</v>
      </c>
      <c r="G57" s="126">
        <f>$B$8</f>
        <v>0.12345</v>
      </c>
      <c r="H57" s="109">
        <f>SUM(H15:H56)</f>
        <v>0</v>
      </c>
      <c r="I57" s="129"/>
      <c r="J57" s="52"/>
      <c r="K57" s="109">
        <f>SUM(K15:K56)</f>
        <v>0</v>
      </c>
      <c r="L57" s="118">
        <f>SUM(L15:L56)</f>
        <v>0</v>
      </c>
    </row>
    <row r="58" spans="1:12" s="6" customFormat="1" ht="13" x14ac:dyDescent="0.3">
      <c r="A58" s="4"/>
      <c r="B58" s="4"/>
      <c r="C58" s="4"/>
      <c r="D58" s="139"/>
      <c r="E58" s="155"/>
      <c r="F58" s="155"/>
      <c r="G58" s="4"/>
      <c r="H58" s="110"/>
      <c r="I58" s="130"/>
      <c r="J58" s="155"/>
      <c r="K58" s="157"/>
      <c r="L58" s="157"/>
    </row>
    <row r="59" spans="1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1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1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1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1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1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ht="10.5" x14ac:dyDescent="0.25">
      <c r="D103" s="140"/>
      <c r="E103" s="154"/>
      <c r="F103" s="156"/>
      <c r="H103" s="111"/>
      <c r="I103" s="131"/>
      <c r="J103" s="154"/>
      <c r="K103" s="160"/>
      <c r="L103" s="160"/>
    </row>
    <row r="104" spans="4:12" x14ac:dyDescent="0.2">
      <c r="E104" s="85"/>
      <c r="F104" s="105"/>
    </row>
    <row r="105" spans="4:12" x14ac:dyDescent="0.2">
      <c r="E105" s="85"/>
      <c r="F105" s="105"/>
    </row>
    <row r="106" spans="4:12" x14ac:dyDescent="0.2">
      <c r="E106" s="85"/>
      <c r="F106" s="105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0" tint="-0.34998626667073579"/>
  </sheetPr>
  <dimension ref="A1:L105"/>
  <sheetViews>
    <sheetView showGridLines="0" zoomScale="80" zoomScaleNormal="80" zoomScalePageLayoutView="85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57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300" t="s">
        <v>61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300" t="s">
        <v>3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G2.2</v>
      </c>
      <c r="B15" s="46" t="str">
        <f>B6</f>
        <v>Integrated Logistic Support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25.5" customHeight="1" x14ac:dyDescent="0.3">
      <c r="A16" s="53"/>
      <c r="B16" s="70" t="s">
        <v>20</v>
      </c>
      <c r="C16" s="65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13" x14ac:dyDescent="0.3">
      <c r="A17" s="53"/>
      <c r="B17" s="70"/>
      <c r="C17" s="65"/>
      <c r="D17" s="75"/>
      <c r="E17" s="50"/>
      <c r="F17" s="50"/>
      <c r="G17" s="51"/>
      <c r="H17" s="90"/>
      <c r="I17" s="127"/>
      <c r="J17" s="50"/>
      <c r="K17" s="90"/>
      <c r="L17" s="117"/>
    </row>
    <row r="18" spans="1:12" s="6" customFormat="1" ht="13" x14ac:dyDescent="0.3">
      <c r="A18" s="54" t="s">
        <v>77</v>
      </c>
      <c r="B18" s="60" t="s">
        <v>93</v>
      </c>
      <c r="C18" s="53"/>
      <c r="D18" s="75"/>
      <c r="E18" s="50"/>
      <c r="F18" s="50"/>
      <c r="G18" s="51"/>
      <c r="H18" s="90"/>
      <c r="I18" s="127"/>
      <c r="J18" s="50"/>
      <c r="K18" s="90"/>
      <c r="L18" s="117"/>
    </row>
    <row r="19" spans="1:12" s="6" customFormat="1" ht="13" x14ac:dyDescent="0.3">
      <c r="A19" s="53"/>
      <c r="B19" s="56" t="s">
        <v>94</v>
      </c>
      <c r="C19" s="172" t="str">
        <f t="shared" ref="C19:C25" si="0">$B$7</f>
        <v>FC</v>
      </c>
      <c r="D19" s="123"/>
      <c r="E19" s="12"/>
      <c r="F19" s="50">
        <f t="shared" ref="F19:F25" si="1">D19*E19</f>
        <v>0</v>
      </c>
      <c r="G19" s="163">
        <f t="shared" ref="G19:G25" si="2">$B$8</f>
        <v>0.12345</v>
      </c>
      <c r="H19" s="90">
        <f t="shared" ref="H19:H25" si="3">IF(G19&lt;&gt;0,F19/G19,0)</f>
        <v>0</v>
      </c>
      <c r="I19" s="128"/>
      <c r="J19" s="12"/>
      <c r="K19" s="90">
        <f t="shared" ref="K19:K25" si="4">I19*J19</f>
        <v>0</v>
      </c>
      <c r="L19" s="117">
        <f t="shared" ref="L19:L25" si="5">IF(OR(J19&gt;0,H19&gt;0),H19+K19,0)</f>
        <v>0</v>
      </c>
    </row>
    <row r="20" spans="1:12" s="6" customFormat="1" ht="13" x14ac:dyDescent="0.3">
      <c r="A20" s="21"/>
      <c r="B20" s="22"/>
      <c r="C20" s="162" t="str">
        <f t="shared" si="0"/>
        <v>FC</v>
      </c>
      <c r="D20" s="123"/>
      <c r="E20" s="12"/>
      <c r="F20" s="50">
        <f t="shared" si="1"/>
        <v>0</v>
      </c>
      <c r="G20" s="163">
        <f t="shared" si="2"/>
        <v>0.12345</v>
      </c>
      <c r="H20" s="90">
        <f t="shared" si="3"/>
        <v>0</v>
      </c>
      <c r="I20" s="128"/>
      <c r="J20" s="12"/>
      <c r="K20" s="90">
        <f t="shared" si="4"/>
        <v>0</v>
      </c>
      <c r="L20" s="117">
        <f t="shared" si="5"/>
        <v>0</v>
      </c>
    </row>
    <row r="21" spans="1:12" s="6" customFormat="1" ht="13" x14ac:dyDescent="0.3">
      <c r="A21" s="21"/>
      <c r="B21" s="22"/>
      <c r="C21" s="162" t="str">
        <f t="shared" si="0"/>
        <v>FC</v>
      </c>
      <c r="D21" s="123"/>
      <c r="E21" s="12"/>
      <c r="F21" s="50">
        <f t="shared" si="1"/>
        <v>0</v>
      </c>
      <c r="G21" s="163">
        <f t="shared" si="2"/>
        <v>0.12345</v>
      </c>
      <c r="H21" s="90">
        <f t="shared" si="3"/>
        <v>0</v>
      </c>
      <c r="I21" s="128"/>
      <c r="J21" s="12"/>
      <c r="K21" s="90">
        <f t="shared" si="4"/>
        <v>0</v>
      </c>
      <c r="L21" s="117">
        <f t="shared" si="5"/>
        <v>0</v>
      </c>
    </row>
    <row r="22" spans="1:12" s="6" customFormat="1" ht="13" x14ac:dyDescent="0.3">
      <c r="A22" s="21"/>
      <c r="B22" s="22"/>
      <c r="C22" s="162" t="str">
        <f t="shared" si="0"/>
        <v>FC</v>
      </c>
      <c r="D22" s="123"/>
      <c r="E22" s="12"/>
      <c r="F22" s="50">
        <f t="shared" si="1"/>
        <v>0</v>
      </c>
      <c r="G22" s="163">
        <f t="shared" si="2"/>
        <v>0.12345</v>
      </c>
      <c r="H22" s="90">
        <f t="shared" si="3"/>
        <v>0</v>
      </c>
      <c r="I22" s="128"/>
      <c r="J22" s="12"/>
      <c r="K22" s="90">
        <f t="shared" si="4"/>
        <v>0</v>
      </c>
      <c r="L22" s="117">
        <f t="shared" si="5"/>
        <v>0</v>
      </c>
    </row>
    <row r="23" spans="1:12" s="6" customFormat="1" ht="13" x14ac:dyDescent="0.3">
      <c r="A23" s="21"/>
      <c r="B23" s="22"/>
      <c r="C23" s="162" t="str">
        <f t="shared" si="0"/>
        <v>FC</v>
      </c>
      <c r="D23" s="123"/>
      <c r="E23" s="12"/>
      <c r="F23" s="50">
        <f t="shared" si="1"/>
        <v>0</v>
      </c>
      <c r="G23" s="163">
        <f t="shared" si="2"/>
        <v>0.12345</v>
      </c>
      <c r="H23" s="90">
        <f t="shared" si="3"/>
        <v>0</v>
      </c>
      <c r="I23" s="128"/>
      <c r="J23" s="12"/>
      <c r="K23" s="90">
        <f t="shared" si="4"/>
        <v>0</v>
      </c>
      <c r="L23" s="117">
        <f t="shared" si="5"/>
        <v>0</v>
      </c>
    </row>
    <row r="24" spans="1:12" s="6" customFormat="1" ht="13" x14ac:dyDescent="0.3">
      <c r="A24" s="21"/>
      <c r="B24" s="22"/>
      <c r="C24" s="162" t="str">
        <f t="shared" si="0"/>
        <v>FC</v>
      </c>
      <c r="D24" s="123"/>
      <c r="E24" s="12"/>
      <c r="F24" s="50">
        <f t="shared" si="1"/>
        <v>0</v>
      </c>
      <c r="G24" s="163">
        <f t="shared" si="2"/>
        <v>0.12345</v>
      </c>
      <c r="H24" s="90">
        <f t="shared" si="3"/>
        <v>0</v>
      </c>
      <c r="I24" s="128"/>
      <c r="J24" s="12"/>
      <c r="K24" s="90">
        <f t="shared" si="4"/>
        <v>0</v>
      </c>
      <c r="L24" s="117">
        <f t="shared" si="5"/>
        <v>0</v>
      </c>
    </row>
    <row r="25" spans="1:12" s="6" customFormat="1" ht="13" x14ac:dyDescent="0.3">
      <c r="A25" s="35"/>
      <c r="B25" s="22"/>
      <c r="C25" s="162" t="str">
        <f t="shared" si="0"/>
        <v>FC</v>
      </c>
      <c r="D25" s="123"/>
      <c r="E25" s="12"/>
      <c r="F25" s="50">
        <f t="shared" si="1"/>
        <v>0</v>
      </c>
      <c r="G25" s="163">
        <f t="shared" si="2"/>
        <v>0.12345</v>
      </c>
      <c r="H25" s="90">
        <f t="shared" si="3"/>
        <v>0</v>
      </c>
      <c r="I25" s="128"/>
      <c r="J25" s="12"/>
      <c r="K25" s="90">
        <f t="shared" si="4"/>
        <v>0</v>
      </c>
      <c r="L25" s="117">
        <f t="shared" si="5"/>
        <v>0</v>
      </c>
    </row>
    <row r="26" spans="1:12" s="6" customFormat="1" ht="13" x14ac:dyDescent="0.3">
      <c r="A26" s="54" t="s">
        <v>78</v>
      </c>
      <c r="B26" s="60" t="s">
        <v>15</v>
      </c>
      <c r="C26" s="162"/>
      <c r="D26" s="75"/>
      <c r="E26" s="50"/>
      <c r="F26" s="50"/>
      <c r="G26" s="163"/>
      <c r="H26" s="90"/>
      <c r="I26" s="127"/>
      <c r="J26" s="50"/>
      <c r="K26" s="90"/>
      <c r="L26" s="117"/>
    </row>
    <row r="27" spans="1:12" s="6" customFormat="1" ht="13" x14ac:dyDescent="0.3">
      <c r="A27" s="53"/>
      <c r="B27" s="56" t="s">
        <v>50</v>
      </c>
      <c r="C27" s="162" t="str">
        <f t="shared" ref="C27:C34" si="6">$B$7</f>
        <v>FC</v>
      </c>
      <c r="D27" s="123"/>
      <c r="E27" s="12"/>
      <c r="F27" s="50">
        <f t="shared" ref="F27:F55" si="7">D27*E27</f>
        <v>0</v>
      </c>
      <c r="G27" s="163">
        <f t="shared" ref="G27:G34" si="8">$B$8</f>
        <v>0.12345</v>
      </c>
      <c r="H27" s="90">
        <f t="shared" ref="H27:H55" si="9">IF(G27&lt;&gt;0,F27/G27,0)</f>
        <v>0</v>
      </c>
      <c r="I27" s="128"/>
      <c r="J27" s="12"/>
      <c r="K27" s="90">
        <f t="shared" ref="K27:K55" si="10">I27*J27</f>
        <v>0</v>
      </c>
      <c r="L27" s="117">
        <f t="shared" ref="L27:L34" si="11">IF(OR(J27&gt;0,H27&gt;0),H27+K27,0)</f>
        <v>0</v>
      </c>
    </row>
    <row r="28" spans="1:12" s="6" customFormat="1" ht="13" x14ac:dyDescent="0.3">
      <c r="A28" s="21"/>
      <c r="B28" s="22"/>
      <c r="C28" s="172" t="str">
        <f t="shared" si="6"/>
        <v>FC</v>
      </c>
      <c r="D28" s="123"/>
      <c r="E28" s="12"/>
      <c r="F28" s="50">
        <f t="shared" si="7"/>
        <v>0</v>
      </c>
      <c r="G28" s="163">
        <f t="shared" si="8"/>
        <v>0.12345</v>
      </c>
      <c r="H28" s="90">
        <f t="shared" si="9"/>
        <v>0</v>
      </c>
      <c r="I28" s="128"/>
      <c r="J28" s="12"/>
      <c r="K28" s="90">
        <f t="shared" si="10"/>
        <v>0</v>
      </c>
      <c r="L28" s="117">
        <f t="shared" si="11"/>
        <v>0</v>
      </c>
    </row>
    <row r="29" spans="1:12" s="6" customFormat="1" ht="13" x14ac:dyDescent="0.3">
      <c r="A29" s="21"/>
      <c r="B29" s="22"/>
      <c r="C29" s="172" t="str">
        <f t="shared" si="6"/>
        <v>FC</v>
      </c>
      <c r="D29" s="123"/>
      <c r="E29" s="12"/>
      <c r="F29" s="50">
        <f>D29*E29</f>
        <v>0</v>
      </c>
      <c r="G29" s="163">
        <f t="shared" si="8"/>
        <v>0.12345</v>
      </c>
      <c r="H29" s="90">
        <f>IF(G29&lt;&gt;0,F29/G29,0)</f>
        <v>0</v>
      </c>
      <c r="I29" s="128"/>
      <c r="J29" s="12"/>
      <c r="K29" s="90">
        <f>I29*J29</f>
        <v>0</v>
      </c>
      <c r="L29" s="117">
        <f t="shared" si="11"/>
        <v>0</v>
      </c>
    </row>
    <row r="30" spans="1:12" s="6" customFormat="1" ht="13" x14ac:dyDescent="0.3">
      <c r="A30" s="21"/>
      <c r="B30" s="22"/>
      <c r="C30" s="172" t="str">
        <f t="shared" si="6"/>
        <v>FC</v>
      </c>
      <c r="D30" s="123"/>
      <c r="E30" s="12"/>
      <c r="F30" s="50">
        <f>D30*E30</f>
        <v>0</v>
      </c>
      <c r="G30" s="163">
        <f t="shared" si="8"/>
        <v>0.12345</v>
      </c>
      <c r="H30" s="90">
        <f>IF(G30&lt;&gt;0,F30/G30,0)</f>
        <v>0</v>
      </c>
      <c r="I30" s="128"/>
      <c r="J30" s="12"/>
      <c r="K30" s="90">
        <f>I30*J30</f>
        <v>0</v>
      </c>
      <c r="L30" s="117">
        <f t="shared" si="11"/>
        <v>0</v>
      </c>
    </row>
    <row r="31" spans="1:12" s="6" customFormat="1" ht="13" x14ac:dyDescent="0.3">
      <c r="A31" s="21"/>
      <c r="B31" s="22"/>
      <c r="C31" s="172" t="str">
        <f t="shared" si="6"/>
        <v>FC</v>
      </c>
      <c r="D31" s="123"/>
      <c r="E31" s="12"/>
      <c r="F31" s="50">
        <f>D31*E31</f>
        <v>0</v>
      </c>
      <c r="G31" s="163">
        <f t="shared" si="8"/>
        <v>0.12345</v>
      </c>
      <c r="H31" s="90">
        <f>IF(G31&lt;&gt;0,F31/G31,0)</f>
        <v>0</v>
      </c>
      <c r="I31" s="128"/>
      <c r="J31" s="12"/>
      <c r="K31" s="90">
        <f>I31*J31</f>
        <v>0</v>
      </c>
      <c r="L31" s="117">
        <f t="shared" si="11"/>
        <v>0</v>
      </c>
    </row>
    <row r="32" spans="1:12" s="6" customFormat="1" ht="13" x14ac:dyDescent="0.3">
      <c r="A32" s="21"/>
      <c r="B32" s="22"/>
      <c r="C32" s="172" t="str">
        <f t="shared" si="6"/>
        <v>FC</v>
      </c>
      <c r="D32" s="123"/>
      <c r="E32" s="12"/>
      <c r="F32" s="50">
        <f>D32*E32</f>
        <v>0</v>
      </c>
      <c r="G32" s="163">
        <f t="shared" si="8"/>
        <v>0.12345</v>
      </c>
      <c r="H32" s="90">
        <f>IF(G32&lt;&gt;0,F32/G32,0)</f>
        <v>0</v>
      </c>
      <c r="I32" s="128"/>
      <c r="J32" s="12"/>
      <c r="K32" s="90">
        <f>I32*J32</f>
        <v>0</v>
      </c>
      <c r="L32" s="117">
        <f t="shared" si="11"/>
        <v>0</v>
      </c>
    </row>
    <row r="33" spans="1:12" s="6" customFormat="1" ht="13" x14ac:dyDescent="0.3">
      <c r="A33" s="21"/>
      <c r="B33" s="22"/>
      <c r="C33" s="162" t="str">
        <f t="shared" si="6"/>
        <v>FC</v>
      </c>
      <c r="D33" s="123"/>
      <c r="E33" s="12"/>
      <c r="F33" s="50">
        <f t="shared" si="7"/>
        <v>0</v>
      </c>
      <c r="G33" s="163">
        <f t="shared" si="8"/>
        <v>0.12345</v>
      </c>
      <c r="H33" s="90">
        <f t="shared" si="9"/>
        <v>0</v>
      </c>
      <c r="I33" s="128"/>
      <c r="J33" s="12"/>
      <c r="K33" s="90">
        <f t="shared" si="10"/>
        <v>0</v>
      </c>
      <c r="L33" s="117">
        <f t="shared" si="11"/>
        <v>0</v>
      </c>
    </row>
    <row r="34" spans="1:12" s="6" customFormat="1" ht="13" x14ac:dyDescent="0.3">
      <c r="A34" s="21"/>
      <c r="B34" s="22"/>
      <c r="C34" s="162" t="str">
        <f t="shared" si="6"/>
        <v>FC</v>
      </c>
      <c r="D34" s="123"/>
      <c r="E34" s="12"/>
      <c r="F34" s="50">
        <f t="shared" si="7"/>
        <v>0</v>
      </c>
      <c r="G34" s="163">
        <f t="shared" si="8"/>
        <v>0.12345</v>
      </c>
      <c r="H34" s="90">
        <f t="shared" si="9"/>
        <v>0</v>
      </c>
      <c r="I34" s="128"/>
      <c r="J34" s="12"/>
      <c r="K34" s="90">
        <f t="shared" si="10"/>
        <v>0</v>
      </c>
      <c r="L34" s="117">
        <f t="shared" si="11"/>
        <v>0</v>
      </c>
    </row>
    <row r="35" spans="1:12" s="6" customFormat="1" ht="13" x14ac:dyDescent="0.3">
      <c r="A35" s="54" t="s">
        <v>79</v>
      </c>
      <c r="B35" s="60" t="s">
        <v>23</v>
      </c>
      <c r="C35" s="162"/>
      <c r="D35" s="75"/>
      <c r="E35" s="50"/>
      <c r="F35" s="50"/>
      <c r="G35" s="163"/>
      <c r="H35" s="90"/>
      <c r="I35" s="127"/>
      <c r="J35" s="50"/>
      <c r="K35" s="90"/>
      <c r="L35" s="117"/>
    </row>
    <row r="36" spans="1:12" s="6" customFormat="1" ht="13" x14ac:dyDescent="0.3">
      <c r="A36" s="53"/>
      <c r="B36" s="56" t="s">
        <v>14</v>
      </c>
      <c r="C36" s="162" t="str">
        <f t="shared" ref="C36:C46" si="12">$B$7</f>
        <v>FC</v>
      </c>
      <c r="D36" s="123"/>
      <c r="E36" s="12"/>
      <c r="F36" s="50">
        <f t="shared" si="7"/>
        <v>0</v>
      </c>
      <c r="G36" s="163">
        <f t="shared" ref="G36:G46" si="13">$B$8</f>
        <v>0.12345</v>
      </c>
      <c r="H36" s="90">
        <f t="shared" si="9"/>
        <v>0</v>
      </c>
      <c r="I36" s="128"/>
      <c r="J36" s="12"/>
      <c r="K36" s="90">
        <f t="shared" si="10"/>
        <v>0</v>
      </c>
      <c r="L36" s="117">
        <f t="shared" ref="L36:L46" si="14">IF(OR(J36&gt;0,H36&gt;0),H36+K36,0)</f>
        <v>0</v>
      </c>
    </row>
    <row r="37" spans="1:12" s="6" customFormat="1" ht="13" x14ac:dyDescent="0.3">
      <c r="A37" s="53"/>
      <c r="B37" s="56" t="s">
        <v>16</v>
      </c>
      <c r="C37" s="162" t="str">
        <f t="shared" si="12"/>
        <v>FC</v>
      </c>
      <c r="D37" s="123"/>
      <c r="E37" s="12"/>
      <c r="F37" s="50">
        <f t="shared" si="7"/>
        <v>0</v>
      </c>
      <c r="G37" s="163">
        <f t="shared" si="13"/>
        <v>0.12345</v>
      </c>
      <c r="H37" s="90">
        <f t="shared" si="9"/>
        <v>0</v>
      </c>
      <c r="I37" s="128"/>
      <c r="J37" s="12"/>
      <c r="K37" s="90">
        <f t="shared" si="10"/>
        <v>0</v>
      </c>
      <c r="L37" s="117">
        <f t="shared" si="14"/>
        <v>0</v>
      </c>
    </row>
    <row r="38" spans="1:12" s="6" customFormat="1" ht="13" x14ac:dyDescent="0.3">
      <c r="A38" s="53"/>
      <c r="B38" s="56" t="s">
        <v>151</v>
      </c>
      <c r="C38" s="162" t="str">
        <f t="shared" si="12"/>
        <v>FC</v>
      </c>
      <c r="D38" s="123"/>
      <c r="E38" s="12"/>
      <c r="F38" s="50">
        <f t="shared" si="7"/>
        <v>0</v>
      </c>
      <c r="G38" s="163">
        <f t="shared" si="13"/>
        <v>0.12345</v>
      </c>
      <c r="H38" s="90">
        <f t="shared" si="9"/>
        <v>0</v>
      </c>
      <c r="I38" s="128"/>
      <c r="J38" s="12"/>
      <c r="K38" s="90">
        <f t="shared" si="10"/>
        <v>0</v>
      </c>
      <c r="L38" s="117">
        <f t="shared" si="14"/>
        <v>0</v>
      </c>
    </row>
    <row r="39" spans="1:12" s="6" customFormat="1" ht="13" x14ac:dyDescent="0.3">
      <c r="A39" s="53"/>
      <c r="B39" s="56" t="s">
        <v>152</v>
      </c>
      <c r="C39" s="162" t="str">
        <f t="shared" si="12"/>
        <v>FC</v>
      </c>
      <c r="D39" s="123"/>
      <c r="E39" s="12"/>
      <c r="F39" s="50">
        <f t="shared" si="7"/>
        <v>0</v>
      </c>
      <c r="G39" s="163">
        <f t="shared" si="13"/>
        <v>0.12345</v>
      </c>
      <c r="H39" s="90">
        <f t="shared" si="9"/>
        <v>0</v>
      </c>
      <c r="I39" s="128"/>
      <c r="J39" s="12"/>
      <c r="K39" s="90">
        <f t="shared" si="10"/>
        <v>0</v>
      </c>
      <c r="L39" s="117">
        <f t="shared" si="14"/>
        <v>0</v>
      </c>
    </row>
    <row r="40" spans="1:12" s="6" customFormat="1" ht="13" x14ac:dyDescent="0.3">
      <c r="A40" s="53"/>
      <c r="B40" s="56" t="s">
        <v>153</v>
      </c>
      <c r="C40" s="162" t="str">
        <f t="shared" si="12"/>
        <v>FC</v>
      </c>
      <c r="D40" s="123"/>
      <c r="E40" s="12"/>
      <c r="F40" s="50">
        <f t="shared" si="7"/>
        <v>0</v>
      </c>
      <c r="G40" s="163">
        <f t="shared" si="13"/>
        <v>0.12345</v>
      </c>
      <c r="H40" s="90">
        <f t="shared" si="9"/>
        <v>0</v>
      </c>
      <c r="I40" s="128"/>
      <c r="J40" s="12"/>
      <c r="K40" s="90">
        <f t="shared" si="10"/>
        <v>0</v>
      </c>
      <c r="L40" s="117">
        <f t="shared" si="14"/>
        <v>0</v>
      </c>
    </row>
    <row r="41" spans="1:12" s="6" customFormat="1" ht="13" x14ac:dyDescent="0.3">
      <c r="A41" s="53"/>
      <c r="B41" s="56" t="s">
        <v>154</v>
      </c>
      <c r="C41" s="162" t="str">
        <f t="shared" si="12"/>
        <v>FC</v>
      </c>
      <c r="D41" s="123"/>
      <c r="E41" s="12"/>
      <c r="F41" s="50">
        <f t="shared" si="7"/>
        <v>0</v>
      </c>
      <c r="G41" s="163">
        <f t="shared" si="13"/>
        <v>0.12345</v>
      </c>
      <c r="H41" s="90">
        <f t="shared" si="9"/>
        <v>0</v>
      </c>
      <c r="I41" s="128"/>
      <c r="J41" s="12"/>
      <c r="K41" s="90">
        <f t="shared" si="10"/>
        <v>0</v>
      </c>
      <c r="L41" s="117">
        <f t="shared" si="14"/>
        <v>0</v>
      </c>
    </row>
    <row r="42" spans="1:12" s="6" customFormat="1" ht="13" x14ac:dyDescent="0.3">
      <c r="A42" s="21"/>
      <c r="B42" s="22"/>
      <c r="C42" s="162" t="str">
        <f t="shared" si="12"/>
        <v>FC</v>
      </c>
      <c r="D42" s="123"/>
      <c r="E42" s="12"/>
      <c r="F42" s="50">
        <f>D42*E42</f>
        <v>0</v>
      </c>
      <c r="G42" s="163">
        <f t="shared" si="13"/>
        <v>0.12345</v>
      </c>
      <c r="H42" s="90">
        <f>IF(G42&lt;&gt;0,F42/G42,0)</f>
        <v>0</v>
      </c>
      <c r="I42" s="128"/>
      <c r="J42" s="12"/>
      <c r="K42" s="90">
        <f>I42*J42</f>
        <v>0</v>
      </c>
      <c r="L42" s="117">
        <f t="shared" si="14"/>
        <v>0</v>
      </c>
    </row>
    <row r="43" spans="1:12" s="6" customFormat="1" ht="13" x14ac:dyDescent="0.3">
      <c r="A43" s="21"/>
      <c r="B43" s="22"/>
      <c r="C43" s="162" t="str">
        <f t="shared" si="12"/>
        <v>FC</v>
      </c>
      <c r="D43" s="123"/>
      <c r="E43" s="12"/>
      <c r="F43" s="50">
        <f>D43*E43</f>
        <v>0</v>
      </c>
      <c r="G43" s="163">
        <f t="shared" si="13"/>
        <v>0.12345</v>
      </c>
      <c r="H43" s="90">
        <f>IF(G43&lt;&gt;0,F43/G43,0)</f>
        <v>0</v>
      </c>
      <c r="I43" s="128"/>
      <c r="J43" s="12"/>
      <c r="K43" s="90">
        <f>I43*J43</f>
        <v>0</v>
      </c>
      <c r="L43" s="117">
        <f t="shared" si="14"/>
        <v>0</v>
      </c>
    </row>
    <row r="44" spans="1:12" s="6" customFormat="1" ht="13" x14ac:dyDescent="0.3">
      <c r="A44" s="21"/>
      <c r="B44" s="22"/>
      <c r="C44" s="162" t="str">
        <f t="shared" si="12"/>
        <v>FC</v>
      </c>
      <c r="D44" s="123"/>
      <c r="E44" s="12"/>
      <c r="F44" s="50">
        <f>D44*E44</f>
        <v>0</v>
      </c>
      <c r="G44" s="163">
        <f t="shared" si="13"/>
        <v>0.12345</v>
      </c>
      <c r="H44" s="90">
        <f>IF(G44&lt;&gt;0,F44/G44,0)</f>
        <v>0</v>
      </c>
      <c r="I44" s="128"/>
      <c r="J44" s="12"/>
      <c r="K44" s="90">
        <f>I44*J44</f>
        <v>0</v>
      </c>
      <c r="L44" s="117">
        <f t="shared" si="14"/>
        <v>0</v>
      </c>
    </row>
    <row r="45" spans="1:12" s="6" customFormat="1" ht="13" x14ac:dyDescent="0.3">
      <c r="A45" s="21"/>
      <c r="B45" s="22"/>
      <c r="C45" s="162" t="str">
        <f t="shared" si="12"/>
        <v>FC</v>
      </c>
      <c r="D45" s="123"/>
      <c r="E45" s="12"/>
      <c r="F45" s="50">
        <f>D45*E45</f>
        <v>0</v>
      </c>
      <c r="G45" s="163">
        <f t="shared" si="13"/>
        <v>0.12345</v>
      </c>
      <c r="H45" s="90">
        <f>IF(G45&lt;&gt;0,F45/G45,0)</f>
        <v>0</v>
      </c>
      <c r="I45" s="128"/>
      <c r="J45" s="12"/>
      <c r="K45" s="90">
        <f>I45*J45</f>
        <v>0</v>
      </c>
      <c r="L45" s="117">
        <f t="shared" si="14"/>
        <v>0</v>
      </c>
    </row>
    <row r="46" spans="1:12" s="6" customFormat="1" ht="13" x14ac:dyDescent="0.3">
      <c r="A46" s="21"/>
      <c r="B46" s="22"/>
      <c r="C46" s="162" t="str">
        <f t="shared" si="12"/>
        <v>FC</v>
      </c>
      <c r="D46" s="123"/>
      <c r="E46" s="12"/>
      <c r="F46" s="50">
        <f>D46*E46</f>
        <v>0</v>
      </c>
      <c r="G46" s="163">
        <f t="shared" si="13"/>
        <v>0.12345</v>
      </c>
      <c r="H46" s="90">
        <f>IF(G46&lt;&gt;0,F46/G46,0)</f>
        <v>0</v>
      </c>
      <c r="I46" s="128"/>
      <c r="J46" s="12"/>
      <c r="K46" s="90">
        <f>I46*J46</f>
        <v>0</v>
      </c>
      <c r="L46" s="117">
        <f t="shared" si="14"/>
        <v>0</v>
      </c>
    </row>
    <row r="47" spans="1:12" s="6" customFormat="1" ht="13" x14ac:dyDescent="0.3">
      <c r="A47" s="54" t="s">
        <v>114</v>
      </c>
      <c r="B47" s="60" t="s">
        <v>45</v>
      </c>
      <c r="C47" s="162"/>
      <c r="D47" s="75"/>
      <c r="E47" s="50"/>
      <c r="F47" s="50"/>
      <c r="G47" s="163"/>
      <c r="H47" s="90"/>
      <c r="I47" s="127"/>
      <c r="J47" s="50"/>
      <c r="K47" s="90"/>
      <c r="L47" s="117"/>
    </row>
    <row r="48" spans="1:12" s="6" customFormat="1" ht="13" x14ac:dyDescent="0.3">
      <c r="A48" s="53"/>
      <c r="B48" s="166"/>
      <c r="C48" s="162" t="str">
        <f t="shared" ref="C48:C55" si="15">$B$7</f>
        <v>FC</v>
      </c>
      <c r="D48" s="123"/>
      <c r="E48" s="12"/>
      <c r="F48" s="50">
        <f t="shared" si="7"/>
        <v>0</v>
      </c>
      <c r="G48" s="163">
        <f t="shared" ref="G48:G55" si="16">$B$8</f>
        <v>0.12345</v>
      </c>
      <c r="H48" s="90">
        <f t="shared" si="9"/>
        <v>0</v>
      </c>
      <c r="I48" s="128"/>
      <c r="J48" s="12"/>
      <c r="K48" s="90">
        <f t="shared" si="10"/>
        <v>0</v>
      </c>
      <c r="L48" s="117">
        <f t="shared" ref="L48:L55" si="17">IF(OR(J48&gt;0,H48&gt;0),H48+K48,0)</f>
        <v>0</v>
      </c>
    </row>
    <row r="49" spans="1:12" s="6" customFormat="1" ht="13" x14ac:dyDescent="0.3">
      <c r="A49" s="21"/>
      <c r="B49" s="22"/>
      <c r="C49" s="162" t="str">
        <f t="shared" si="15"/>
        <v>FC</v>
      </c>
      <c r="D49" s="123"/>
      <c r="E49" s="12"/>
      <c r="F49" s="50">
        <f t="shared" si="7"/>
        <v>0</v>
      </c>
      <c r="G49" s="163">
        <f t="shared" si="16"/>
        <v>0.12345</v>
      </c>
      <c r="H49" s="90">
        <f t="shared" si="9"/>
        <v>0</v>
      </c>
      <c r="I49" s="128"/>
      <c r="J49" s="12"/>
      <c r="K49" s="90">
        <f t="shared" si="10"/>
        <v>0</v>
      </c>
      <c r="L49" s="117">
        <f t="shared" si="17"/>
        <v>0</v>
      </c>
    </row>
    <row r="50" spans="1:12" s="6" customFormat="1" ht="13" x14ac:dyDescent="0.3">
      <c r="A50" s="21"/>
      <c r="B50" s="22"/>
      <c r="C50" s="162" t="str">
        <f t="shared" si="15"/>
        <v>FC</v>
      </c>
      <c r="D50" s="123"/>
      <c r="E50" s="12"/>
      <c r="F50" s="50">
        <f t="shared" ref="F50" si="18">D50*E50</f>
        <v>0</v>
      </c>
      <c r="G50" s="163">
        <f t="shared" si="16"/>
        <v>0.12345</v>
      </c>
      <c r="H50" s="90">
        <f t="shared" ref="H50" si="19">IF(G50&lt;&gt;0,F50/G50,0)</f>
        <v>0</v>
      </c>
      <c r="I50" s="128"/>
      <c r="J50" s="12"/>
      <c r="K50" s="90">
        <f t="shared" ref="K50" si="20">I50*J50</f>
        <v>0</v>
      </c>
      <c r="L50" s="117">
        <f t="shared" ref="L50" si="21">IF(OR(J50&gt;0,H50&gt;0),H50+K50,0)</f>
        <v>0</v>
      </c>
    </row>
    <row r="51" spans="1:12" s="6" customFormat="1" ht="13" x14ac:dyDescent="0.3">
      <c r="A51" s="21"/>
      <c r="B51" s="22"/>
      <c r="C51" s="162" t="str">
        <f t="shared" si="15"/>
        <v>FC</v>
      </c>
      <c r="D51" s="123"/>
      <c r="E51" s="12"/>
      <c r="F51" s="50">
        <f t="shared" si="7"/>
        <v>0</v>
      </c>
      <c r="G51" s="163">
        <f t="shared" si="16"/>
        <v>0.12345</v>
      </c>
      <c r="H51" s="90">
        <f t="shared" si="9"/>
        <v>0</v>
      </c>
      <c r="I51" s="128"/>
      <c r="J51" s="12"/>
      <c r="K51" s="90">
        <f t="shared" si="10"/>
        <v>0</v>
      </c>
      <c r="L51" s="117">
        <f t="shared" si="17"/>
        <v>0</v>
      </c>
    </row>
    <row r="52" spans="1:12" s="6" customFormat="1" ht="13" x14ac:dyDescent="0.3">
      <c r="A52" s="21"/>
      <c r="B52" s="22"/>
      <c r="C52" s="162" t="str">
        <f t="shared" si="15"/>
        <v>FC</v>
      </c>
      <c r="D52" s="123"/>
      <c r="E52" s="12"/>
      <c r="F52" s="50">
        <f>D52*E52</f>
        <v>0</v>
      </c>
      <c r="G52" s="163">
        <f t="shared" si="16"/>
        <v>0.12345</v>
      </c>
      <c r="H52" s="90">
        <f>IF(G52&lt;&gt;0,F52/G52,0)</f>
        <v>0</v>
      </c>
      <c r="I52" s="128"/>
      <c r="J52" s="12"/>
      <c r="K52" s="90">
        <f>I52*J52</f>
        <v>0</v>
      </c>
      <c r="L52" s="117">
        <f t="shared" si="17"/>
        <v>0</v>
      </c>
    </row>
    <row r="53" spans="1:12" s="6" customFormat="1" ht="13" x14ac:dyDescent="0.3">
      <c r="A53" s="21"/>
      <c r="B53" s="22"/>
      <c r="C53" s="162" t="str">
        <f t="shared" si="15"/>
        <v>FC</v>
      </c>
      <c r="D53" s="123"/>
      <c r="E53" s="12"/>
      <c r="F53" s="50">
        <f>D53*E53</f>
        <v>0</v>
      </c>
      <c r="G53" s="163">
        <f t="shared" si="16"/>
        <v>0.12345</v>
      </c>
      <c r="H53" s="90">
        <f>IF(G53&lt;&gt;0,F53/G53,0)</f>
        <v>0</v>
      </c>
      <c r="I53" s="128"/>
      <c r="J53" s="12"/>
      <c r="K53" s="90">
        <f>I53*J53</f>
        <v>0</v>
      </c>
      <c r="L53" s="117">
        <f t="shared" si="17"/>
        <v>0</v>
      </c>
    </row>
    <row r="54" spans="1:12" s="6" customFormat="1" ht="13" x14ac:dyDescent="0.3">
      <c r="A54" s="21"/>
      <c r="B54" s="22"/>
      <c r="C54" s="162" t="str">
        <f t="shared" si="15"/>
        <v>FC</v>
      </c>
      <c r="D54" s="123"/>
      <c r="E54" s="12"/>
      <c r="F54" s="50">
        <f t="shared" si="7"/>
        <v>0</v>
      </c>
      <c r="G54" s="163">
        <f t="shared" si="16"/>
        <v>0.12345</v>
      </c>
      <c r="H54" s="90">
        <f t="shared" si="9"/>
        <v>0</v>
      </c>
      <c r="I54" s="128"/>
      <c r="J54" s="12"/>
      <c r="K54" s="90">
        <f t="shared" si="10"/>
        <v>0</v>
      </c>
      <c r="L54" s="117">
        <f t="shared" si="17"/>
        <v>0</v>
      </c>
    </row>
    <row r="55" spans="1:12" s="6" customFormat="1" ht="13" x14ac:dyDescent="0.3">
      <c r="A55" s="21"/>
      <c r="B55" s="22"/>
      <c r="C55" s="162" t="str">
        <f t="shared" si="15"/>
        <v>FC</v>
      </c>
      <c r="D55" s="123"/>
      <c r="E55" s="12"/>
      <c r="F55" s="50">
        <f t="shared" si="7"/>
        <v>0</v>
      </c>
      <c r="G55" s="163">
        <f t="shared" si="16"/>
        <v>0.12345</v>
      </c>
      <c r="H55" s="90">
        <f t="shared" si="9"/>
        <v>0</v>
      </c>
      <c r="I55" s="128"/>
      <c r="J55" s="12"/>
      <c r="K55" s="90">
        <f t="shared" si="10"/>
        <v>0</v>
      </c>
      <c r="L55" s="117">
        <f t="shared" si="17"/>
        <v>0</v>
      </c>
    </row>
    <row r="56" spans="1:12" s="6" customFormat="1" ht="13.5" thickBot="1" x14ac:dyDescent="0.35">
      <c r="A56" s="53"/>
      <c r="B56" s="70"/>
      <c r="C56" s="74"/>
      <c r="D56" s="75"/>
      <c r="E56" s="50"/>
      <c r="F56" s="50"/>
      <c r="G56" s="51"/>
      <c r="H56" s="90"/>
      <c r="I56" s="127"/>
      <c r="J56" s="50"/>
      <c r="K56" s="90"/>
      <c r="L56" s="117"/>
    </row>
    <row r="57" spans="1:12" s="6" customFormat="1" ht="13.5" thickBot="1" x14ac:dyDescent="0.35">
      <c r="A57" s="57"/>
      <c r="B57" s="64" t="str">
        <f>+"SUB-TOTAL:  "&amp;A15</f>
        <v>SUB-TOTAL:  G2.2</v>
      </c>
      <c r="C57" s="61"/>
      <c r="D57" s="138"/>
      <c r="E57" s="52"/>
      <c r="F57" s="52">
        <f>SUM(F15:F56)</f>
        <v>0</v>
      </c>
      <c r="G57" s="126">
        <f>$B$8</f>
        <v>0.12345</v>
      </c>
      <c r="H57" s="109">
        <f>SUM(H15:H56)</f>
        <v>0</v>
      </c>
      <c r="I57" s="129"/>
      <c r="J57" s="52"/>
      <c r="K57" s="109">
        <f>SUM(K15:K56)</f>
        <v>0</v>
      </c>
      <c r="L57" s="118">
        <f>SUM(L15:L56)</f>
        <v>0</v>
      </c>
    </row>
    <row r="58" spans="1:12" s="6" customFormat="1" ht="13" x14ac:dyDescent="0.3">
      <c r="A58" s="4"/>
      <c r="B58" s="4"/>
      <c r="C58" s="9"/>
      <c r="D58" s="139"/>
      <c r="E58" s="155"/>
      <c r="F58" s="155"/>
      <c r="G58" s="4"/>
      <c r="H58" s="110"/>
      <c r="I58" s="130"/>
      <c r="J58" s="155"/>
      <c r="K58" s="157"/>
      <c r="L58" s="157"/>
    </row>
    <row r="59" spans="1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1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1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1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1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1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x14ac:dyDescent="0.2">
      <c r="E103" s="85"/>
      <c r="F103" s="105"/>
    </row>
    <row r="104" spans="4:12" x14ac:dyDescent="0.2">
      <c r="E104" s="85"/>
      <c r="F104" s="105"/>
    </row>
    <row r="105" spans="4:12" x14ac:dyDescent="0.2">
      <c r="E105" s="85"/>
      <c r="F105" s="105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0" tint="-0.34998626667073579"/>
  </sheetPr>
  <dimension ref="A1:L117"/>
  <sheetViews>
    <sheetView showGridLines="0" topLeftCell="A1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214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299" t="s">
        <v>215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299" t="s">
        <v>183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G3.1</v>
      </c>
      <c r="B15" s="46" t="str">
        <f>B6</f>
        <v xml:space="preserve">VHF Equipment 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25" x14ac:dyDescent="0.3">
      <c r="A16" s="53"/>
      <c r="B16" s="70" t="s">
        <v>19</v>
      </c>
      <c r="C16" s="71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13" x14ac:dyDescent="0.3">
      <c r="A17" s="162"/>
      <c r="B17" s="276"/>
      <c r="C17" s="277"/>
      <c r="D17" s="275"/>
      <c r="E17" s="167"/>
      <c r="F17" s="167"/>
      <c r="G17" s="163"/>
      <c r="H17" s="278"/>
      <c r="I17" s="279"/>
      <c r="J17" s="167"/>
      <c r="K17" s="278"/>
      <c r="L17" s="280"/>
    </row>
    <row r="18" spans="1:12" s="113" customFormat="1" ht="13" x14ac:dyDescent="0.3">
      <c r="A18" s="281" t="s">
        <v>216</v>
      </c>
      <c r="B18" s="282" t="s">
        <v>155</v>
      </c>
      <c r="C18" s="281"/>
      <c r="D18" s="283"/>
      <c r="E18" s="284"/>
      <c r="F18" s="284"/>
      <c r="G18" s="285"/>
      <c r="H18" s="278"/>
      <c r="I18" s="286"/>
      <c r="J18" s="284"/>
      <c r="K18" s="278"/>
      <c r="L18" s="280"/>
    </row>
    <row r="19" spans="1:12" s="6" customFormat="1" ht="13" x14ac:dyDescent="0.3">
      <c r="A19" s="53"/>
      <c r="B19" s="260" t="s">
        <v>156</v>
      </c>
      <c r="C19" s="162" t="str">
        <f t="shared" ref="C19:C25" si="0">$B$7</f>
        <v>FC</v>
      </c>
      <c r="D19" s="123">
        <v>1</v>
      </c>
      <c r="E19" s="12"/>
      <c r="F19" s="50">
        <f>D19*E19</f>
        <v>0</v>
      </c>
      <c r="G19" s="163">
        <f t="shared" ref="G19:G52" si="1">$B$8</f>
        <v>0.12345</v>
      </c>
      <c r="H19" s="90">
        <f t="shared" ref="H19:H26" si="2">IF(G19&lt;&gt;0,F19/G19,0)</f>
        <v>0</v>
      </c>
      <c r="I19" s="128">
        <v>1</v>
      </c>
      <c r="J19" s="12"/>
      <c r="K19" s="90">
        <f t="shared" ref="K19:K26" si="3">I19*J19</f>
        <v>0</v>
      </c>
      <c r="L19" s="117">
        <f t="shared" ref="L19:L26" si="4">IF(OR(J19&gt;0,H19&gt;0),H19+K19,0)</f>
        <v>0</v>
      </c>
    </row>
    <row r="20" spans="1:12" s="6" customFormat="1" ht="13" x14ac:dyDescent="0.3">
      <c r="A20" s="162"/>
      <c r="B20" s="166"/>
      <c r="C20" s="162"/>
      <c r="D20" s="275"/>
      <c r="E20" s="167"/>
      <c r="F20" s="167"/>
      <c r="G20" s="163"/>
      <c r="H20" s="278"/>
      <c r="I20" s="279"/>
      <c r="J20" s="167"/>
      <c r="K20" s="278"/>
      <c r="L20" s="280"/>
    </row>
    <row r="21" spans="1:12" s="113" customFormat="1" ht="13" x14ac:dyDescent="0.3">
      <c r="A21" s="281" t="s">
        <v>217</v>
      </c>
      <c r="B21" s="282" t="s">
        <v>206</v>
      </c>
      <c r="C21" s="281"/>
      <c r="D21" s="283"/>
      <c r="E21" s="284"/>
      <c r="F21" s="284"/>
      <c r="G21" s="285"/>
      <c r="H21" s="278"/>
      <c r="I21" s="286"/>
      <c r="J21" s="284"/>
      <c r="K21" s="278"/>
      <c r="L21" s="280"/>
    </row>
    <row r="22" spans="1:12" s="6" customFormat="1" ht="13" x14ac:dyDescent="0.3">
      <c r="A22" s="53"/>
      <c r="B22" s="260" t="s">
        <v>157</v>
      </c>
      <c r="C22" s="162" t="str">
        <f>$B$7</f>
        <v>FC</v>
      </c>
      <c r="D22" s="123">
        <v>1</v>
      </c>
      <c r="E22" s="12"/>
      <c r="F22" s="50">
        <f t="shared" ref="F22:F26" si="5">D22*E22</f>
        <v>0</v>
      </c>
      <c r="G22" s="163">
        <f t="shared" si="1"/>
        <v>0.12345</v>
      </c>
      <c r="H22" s="90">
        <f t="shared" si="2"/>
        <v>0</v>
      </c>
      <c r="I22" s="128">
        <v>1</v>
      </c>
      <c r="J22" s="12"/>
      <c r="K22" s="90">
        <f t="shared" si="3"/>
        <v>0</v>
      </c>
      <c r="L22" s="117">
        <f t="shared" si="4"/>
        <v>0</v>
      </c>
    </row>
    <row r="23" spans="1:12" s="6" customFormat="1" ht="13" x14ac:dyDescent="0.3">
      <c r="A23" s="53"/>
      <c r="B23" s="260" t="s">
        <v>159</v>
      </c>
      <c r="C23" s="162" t="str">
        <f>$B$7</f>
        <v>FC</v>
      </c>
      <c r="D23" s="123">
        <v>1</v>
      </c>
      <c r="E23" s="12"/>
      <c r="F23" s="50">
        <f t="shared" si="5"/>
        <v>0</v>
      </c>
      <c r="G23" s="163">
        <f t="shared" si="1"/>
        <v>0.12345</v>
      </c>
      <c r="H23" s="90">
        <f t="shared" si="2"/>
        <v>0</v>
      </c>
      <c r="I23" s="128">
        <v>1</v>
      </c>
      <c r="J23" s="12"/>
      <c r="K23" s="90">
        <f t="shared" si="3"/>
        <v>0</v>
      </c>
      <c r="L23" s="117">
        <f t="shared" si="4"/>
        <v>0</v>
      </c>
    </row>
    <row r="24" spans="1:12" s="6" customFormat="1" ht="13" x14ac:dyDescent="0.3">
      <c r="A24" s="53"/>
      <c r="B24" s="260" t="s">
        <v>160</v>
      </c>
      <c r="C24" s="162" t="str">
        <f>$B$7</f>
        <v>FC</v>
      </c>
      <c r="D24" s="123">
        <v>1</v>
      </c>
      <c r="E24" s="12"/>
      <c r="F24" s="50">
        <f t="shared" si="5"/>
        <v>0</v>
      </c>
      <c r="G24" s="163">
        <f t="shared" si="1"/>
        <v>0.12345</v>
      </c>
      <c r="H24" s="90">
        <f t="shared" si="2"/>
        <v>0</v>
      </c>
      <c r="I24" s="128">
        <v>1</v>
      </c>
      <c r="J24" s="12"/>
      <c r="K24" s="90">
        <f t="shared" si="3"/>
        <v>0</v>
      </c>
      <c r="L24" s="117">
        <f t="shared" si="4"/>
        <v>0</v>
      </c>
    </row>
    <row r="25" spans="1:12" s="6" customFormat="1" ht="13" x14ac:dyDescent="0.3">
      <c r="A25" s="53"/>
      <c r="B25" s="260" t="s">
        <v>161</v>
      </c>
      <c r="C25" s="162" t="str">
        <f t="shared" si="0"/>
        <v>FC</v>
      </c>
      <c r="D25" s="123">
        <v>1</v>
      </c>
      <c r="E25" s="12"/>
      <c r="F25" s="50">
        <f t="shared" si="5"/>
        <v>0</v>
      </c>
      <c r="G25" s="163">
        <f t="shared" si="1"/>
        <v>0.12345</v>
      </c>
      <c r="H25" s="90">
        <f t="shared" si="2"/>
        <v>0</v>
      </c>
      <c r="I25" s="128">
        <v>1</v>
      </c>
      <c r="J25" s="12"/>
      <c r="K25" s="90">
        <f t="shared" si="3"/>
        <v>0</v>
      </c>
      <c r="L25" s="117">
        <f t="shared" si="4"/>
        <v>0</v>
      </c>
    </row>
    <row r="26" spans="1:12" s="6" customFormat="1" ht="13" x14ac:dyDescent="0.3">
      <c r="A26" s="53"/>
      <c r="B26" s="260" t="s">
        <v>162</v>
      </c>
      <c r="C26" s="162" t="str">
        <f t="shared" ref="C26" si="6">$B$7</f>
        <v>FC</v>
      </c>
      <c r="D26" s="123">
        <v>1</v>
      </c>
      <c r="E26" s="12"/>
      <c r="F26" s="50">
        <f t="shared" si="5"/>
        <v>0</v>
      </c>
      <c r="G26" s="163">
        <f t="shared" si="1"/>
        <v>0.12345</v>
      </c>
      <c r="H26" s="90">
        <f t="shared" si="2"/>
        <v>0</v>
      </c>
      <c r="I26" s="128">
        <v>1</v>
      </c>
      <c r="J26" s="12"/>
      <c r="K26" s="90">
        <f t="shared" si="3"/>
        <v>0</v>
      </c>
      <c r="L26" s="117">
        <f t="shared" si="4"/>
        <v>0</v>
      </c>
    </row>
    <row r="27" spans="1:12" s="6" customFormat="1" ht="13" x14ac:dyDescent="0.3">
      <c r="A27" s="53"/>
      <c r="B27" s="260" t="s">
        <v>164</v>
      </c>
      <c r="C27" s="162" t="str">
        <f>$B$7</f>
        <v>FC</v>
      </c>
      <c r="D27" s="123">
        <v>1</v>
      </c>
      <c r="E27" s="12"/>
      <c r="F27" s="50">
        <f t="shared" ref="F27" si="7">D27*E27</f>
        <v>0</v>
      </c>
      <c r="G27" s="163">
        <f t="shared" si="1"/>
        <v>0.12345</v>
      </c>
      <c r="H27" s="90">
        <f t="shared" ref="H27" si="8">IF(G27&lt;&gt;0,F27/G27,0)</f>
        <v>0</v>
      </c>
      <c r="I27" s="128">
        <v>1</v>
      </c>
      <c r="J27" s="12"/>
      <c r="K27" s="90">
        <f t="shared" ref="K27" si="9">I27*J27</f>
        <v>0</v>
      </c>
      <c r="L27" s="117">
        <f t="shared" ref="L27" si="10">IF(OR(J27&gt;0,H27&gt;0),H27+K27,0)</f>
        <v>0</v>
      </c>
    </row>
    <row r="28" spans="1:12" s="6" customFormat="1" ht="13" x14ac:dyDescent="0.3">
      <c r="A28" s="53"/>
      <c r="B28" s="260"/>
      <c r="C28" s="162"/>
      <c r="D28" s="283"/>
      <c r="E28" s="284"/>
      <c r="F28" s="284"/>
      <c r="G28" s="285"/>
      <c r="H28" s="278"/>
      <c r="I28" s="286"/>
      <c r="J28" s="284"/>
      <c r="K28" s="90"/>
      <c r="L28" s="117"/>
    </row>
    <row r="29" spans="1:12" s="113" customFormat="1" ht="13" x14ac:dyDescent="0.3">
      <c r="A29" s="21"/>
      <c r="B29" s="287"/>
      <c r="C29" s="162" t="str">
        <f>$B$7</f>
        <v>FC</v>
      </c>
      <c r="D29" s="123"/>
      <c r="E29" s="12"/>
      <c r="F29" s="50">
        <f t="shared" ref="F29" si="11">D29*E29</f>
        <v>0</v>
      </c>
      <c r="G29" s="163">
        <f t="shared" si="1"/>
        <v>0.12345</v>
      </c>
      <c r="H29" s="90">
        <f t="shared" ref="H29" si="12">IF(G29&lt;&gt;0,F29/G29,0)</f>
        <v>0</v>
      </c>
      <c r="I29" s="128"/>
      <c r="J29" s="12"/>
      <c r="K29" s="90">
        <f t="shared" ref="K29" si="13">I29*J29</f>
        <v>0</v>
      </c>
      <c r="L29" s="117">
        <f t="shared" ref="L29" si="14">IF(OR(J29&gt;0,H29&gt;0),H29+K29,0)</f>
        <v>0</v>
      </c>
    </row>
    <row r="30" spans="1:12" s="6" customFormat="1" ht="13" x14ac:dyDescent="0.3">
      <c r="A30" s="21"/>
      <c r="B30" s="287"/>
      <c r="C30" s="162" t="str">
        <f t="shared" ref="C30:C52" si="15">$B$7</f>
        <v>FC</v>
      </c>
      <c r="D30" s="123"/>
      <c r="E30" s="12"/>
      <c r="F30" s="50">
        <f t="shared" ref="F30:F52" si="16">D30*E30</f>
        <v>0</v>
      </c>
      <c r="G30" s="163">
        <f t="shared" si="1"/>
        <v>0.12345</v>
      </c>
      <c r="H30" s="90">
        <f t="shared" ref="H30:H52" si="17">IF(G30&lt;&gt;0,F30/G30,0)</f>
        <v>0</v>
      </c>
      <c r="I30" s="128"/>
      <c r="J30" s="12"/>
      <c r="K30" s="90">
        <f t="shared" ref="K30:K52" si="18">I30*J30</f>
        <v>0</v>
      </c>
      <c r="L30" s="117">
        <f t="shared" ref="L30:L52" si="19">IF(OR(J30&gt;0,H30&gt;0),H30+K30,0)</f>
        <v>0</v>
      </c>
    </row>
    <row r="31" spans="1:12" s="6" customFormat="1" ht="13" x14ac:dyDescent="0.3">
      <c r="A31" s="21"/>
      <c r="B31" s="287"/>
      <c r="C31" s="162" t="str">
        <f t="shared" si="15"/>
        <v>FC</v>
      </c>
      <c r="D31" s="123"/>
      <c r="E31" s="12"/>
      <c r="F31" s="50">
        <f t="shared" si="16"/>
        <v>0</v>
      </c>
      <c r="G31" s="163">
        <f t="shared" si="1"/>
        <v>0.12345</v>
      </c>
      <c r="H31" s="90">
        <f t="shared" si="17"/>
        <v>0</v>
      </c>
      <c r="I31" s="128"/>
      <c r="J31" s="12"/>
      <c r="K31" s="90">
        <f t="shared" si="18"/>
        <v>0</v>
      </c>
      <c r="L31" s="117">
        <f t="shared" si="19"/>
        <v>0</v>
      </c>
    </row>
    <row r="32" spans="1:12" s="6" customFormat="1" ht="13" x14ac:dyDescent="0.3">
      <c r="A32" s="21"/>
      <c r="B32" s="287"/>
      <c r="C32" s="162" t="str">
        <f t="shared" si="15"/>
        <v>FC</v>
      </c>
      <c r="D32" s="123"/>
      <c r="E32" s="12"/>
      <c r="F32" s="50">
        <f t="shared" si="16"/>
        <v>0</v>
      </c>
      <c r="G32" s="163">
        <f t="shared" si="1"/>
        <v>0.12345</v>
      </c>
      <c r="H32" s="90">
        <f t="shared" si="17"/>
        <v>0</v>
      </c>
      <c r="I32" s="128"/>
      <c r="J32" s="12"/>
      <c r="K32" s="90">
        <f t="shared" si="18"/>
        <v>0</v>
      </c>
      <c r="L32" s="117">
        <f t="shared" si="19"/>
        <v>0</v>
      </c>
    </row>
    <row r="33" spans="1:12" s="6" customFormat="1" ht="13" x14ac:dyDescent="0.3">
      <c r="A33" s="21"/>
      <c r="B33" s="287"/>
      <c r="C33" s="162" t="str">
        <f t="shared" si="15"/>
        <v>FC</v>
      </c>
      <c r="D33" s="123"/>
      <c r="E33" s="12"/>
      <c r="F33" s="50">
        <f t="shared" si="16"/>
        <v>0</v>
      </c>
      <c r="G33" s="163">
        <f t="shared" si="1"/>
        <v>0.12345</v>
      </c>
      <c r="H33" s="90">
        <f t="shared" si="17"/>
        <v>0</v>
      </c>
      <c r="I33" s="128"/>
      <c r="J33" s="12"/>
      <c r="K33" s="90">
        <f t="shared" si="18"/>
        <v>0</v>
      </c>
      <c r="L33" s="117">
        <f t="shared" si="19"/>
        <v>0</v>
      </c>
    </row>
    <row r="34" spans="1:12" s="6" customFormat="1" ht="13" x14ac:dyDescent="0.3">
      <c r="A34" s="21"/>
      <c r="B34" s="287"/>
      <c r="C34" s="162" t="str">
        <f t="shared" si="15"/>
        <v>FC</v>
      </c>
      <c r="D34" s="123"/>
      <c r="E34" s="12"/>
      <c r="F34" s="50">
        <f t="shared" si="16"/>
        <v>0</v>
      </c>
      <c r="G34" s="163">
        <f t="shared" si="1"/>
        <v>0.12345</v>
      </c>
      <c r="H34" s="90">
        <f t="shared" si="17"/>
        <v>0</v>
      </c>
      <c r="I34" s="128"/>
      <c r="J34" s="12"/>
      <c r="K34" s="90">
        <f t="shared" si="18"/>
        <v>0</v>
      </c>
      <c r="L34" s="117">
        <f t="shared" si="19"/>
        <v>0</v>
      </c>
    </row>
    <row r="35" spans="1:12" s="6" customFormat="1" ht="13" x14ac:dyDescent="0.3">
      <c r="A35" s="21"/>
      <c r="B35" s="287"/>
      <c r="C35" s="162" t="str">
        <f t="shared" si="15"/>
        <v>FC</v>
      </c>
      <c r="D35" s="123"/>
      <c r="E35" s="12"/>
      <c r="F35" s="50">
        <f t="shared" si="16"/>
        <v>0</v>
      </c>
      <c r="G35" s="163">
        <f t="shared" si="1"/>
        <v>0.12345</v>
      </c>
      <c r="H35" s="90">
        <f t="shared" si="17"/>
        <v>0</v>
      </c>
      <c r="I35" s="128"/>
      <c r="J35" s="12"/>
      <c r="K35" s="90">
        <f t="shared" si="18"/>
        <v>0</v>
      </c>
      <c r="L35" s="117">
        <f t="shared" si="19"/>
        <v>0</v>
      </c>
    </row>
    <row r="36" spans="1:12" s="6" customFormat="1" ht="13" x14ac:dyDescent="0.3">
      <c r="A36" s="21"/>
      <c r="B36" s="287"/>
      <c r="C36" s="162" t="str">
        <f t="shared" si="15"/>
        <v>FC</v>
      </c>
      <c r="D36" s="123"/>
      <c r="E36" s="12"/>
      <c r="F36" s="50">
        <f t="shared" si="16"/>
        <v>0</v>
      </c>
      <c r="G36" s="163">
        <f t="shared" si="1"/>
        <v>0.12345</v>
      </c>
      <c r="H36" s="90">
        <f t="shared" si="17"/>
        <v>0</v>
      </c>
      <c r="I36" s="128"/>
      <c r="J36" s="12"/>
      <c r="K36" s="90">
        <f t="shared" si="18"/>
        <v>0</v>
      </c>
      <c r="L36" s="117">
        <f t="shared" si="19"/>
        <v>0</v>
      </c>
    </row>
    <row r="37" spans="1:12" s="113" customFormat="1" ht="13" x14ac:dyDescent="0.3">
      <c r="A37" s="21"/>
      <c r="B37" s="287"/>
      <c r="C37" s="162" t="str">
        <f t="shared" si="15"/>
        <v>FC</v>
      </c>
      <c r="D37" s="123"/>
      <c r="E37" s="12"/>
      <c r="F37" s="50">
        <f t="shared" si="16"/>
        <v>0</v>
      </c>
      <c r="G37" s="163">
        <f t="shared" si="1"/>
        <v>0.12345</v>
      </c>
      <c r="H37" s="90">
        <f t="shared" si="17"/>
        <v>0</v>
      </c>
      <c r="I37" s="128"/>
      <c r="J37" s="12"/>
      <c r="K37" s="90">
        <f t="shared" si="18"/>
        <v>0</v>
      </c>
      <c r="L37" s="117">
        <f t="shared" si="19"/>
        <v>0</v>
      </c>
    </row>
    <row r="38" spans="1:12" s="6" customFormat="1" ht="13" x14ac:dyDescent="0.3">
      <c r="A38" s="21"/>
      <c r="B38" s="287"/>
      <c r="C38" s="162" t="str">
        <f t="shared" si="15"/>
        <v>FC</v>
      </c>
      <c r="D38" s="123"/>
      <c r="E38" s="12"/>
      <c r="F38" s="50">
        <f t="shared" si="16"/>
        <v>0</v>
      </c>
      <c r="G38" s="163">
        <f t="shared" si="1"/>
        <v>0.12345</v>
      </c>
      <c r="H38" s="90">
        <f t="shared" si="17"/>
        <v>0</v>
      </c>
      <c r="I38" s="128"/>
      <c r="J38" s="12"/>
      <c r="K38" s="90">
        <f t="shared" si="18"/>
        <v>0</v>
      </c>
      <c r="L38" s="117">
        <f t="shared" si="19"/>
        <v>0</v>
      </c>
    </row>
    <row r="39" spans="1:12" s="6" customFormat="1" ht="13" x14ac:dyDescent="0.3">
      <c r="A39" s="21"/>
      <c r="B39" s="287"/>
      <c r="C39" s="162" t="str">
        <f t="shared" si="15"/>
        <v>FC</v>
      </c>
      <c r="D39" s="123"/>
      <c r="E39" s="12"/>
      <c r="F39" s="50">
        <f t="shared" si="16"/>
        <v>0</v>
      </c>
      <c r="G39" s="163">
        <f t="shared" si="1"/>
        <v>0.12345</v>
      </c>
      <c r="H39" s="90">
        <f t="shared" si="17"/>
        <v>0</v>
      </c>
      <c r="I39" s="128"/>
      <c r="J39" s="12"/>
      <c r="K39" s="90">
        <f t="shared" si="18"/>
        <v>0</v>
      </c>
      <c r="L39" s="117">
        <f t="shared" si="19"/>
        <v>0</v>
      </c>
    </row>
    <row r="40" spans="1:12" s="6" customFormat="1" ht="13" x14ac:dyDescent="0.3">
      <c r="A40" s="21"/>
      <c r="B40" s="287"/>
      <c r="C40" s="162" t="str">
        <f t="shared" si="15"/>
        <v>FC</v>
      </c>
      <c r="D40" s="123"/>
      <c r="E40" s="12"/>
      <c r="F40" s="50">
        <f t="shared" si="16"/>
        <v>0</v>
      </c>
      <c r="G40" s="163">
        <f t="shared" si="1"/>
        <v>0.12345</v>
      </c>
      <c r="H40" s="90">
        <f t="shared" si="17"/>
        <v>0</v>
      </c>
      <c r="I40" s="128"/>
      <c r="J40" s="12"/>
      <c r="K40" s="90">
        <f t="shared" si="18"/>
        <v>0</v>
      </c>
      <c r="L40" s="117">
        <f t="shared" si="19"/>
        <v>0</v>
      </c>
    </row>
    <row r="41" spans="1:12" s="6" customFormat="1" ht="13" x14ac:dyDescent="0.3">
      <c r="A41" s="21"/>
      <c r="B41" s="287"/>
      <c r="C41" s="162" t="str">
        <f t="shared" si="15"/>
        <v>FC</v>
      </c>
      <c r="D41" s="123"/>
      <c r="E41" s="12"/>
      <c r="F41" s="50">
        <f t="shared" si="16"/>
        <v>0</v>
      </c>
      <c r="G41" s="163">
        <f t="shared" si="1"/>
        <v>0.12345</v>
      </c>
      <c r="H41" s="90">
        <f t="shared" si="17"/>
        <v>0</v>
      </c>
      <c r="I41" s="128"/>
      <c r="J41" s="12"/>
      <c r="K41" s="90">
        <f t="shared" si="18"/>
        <v>0</v>
      </c>
      <c r="L41" s="117">
        <f t="shared" si="19"/>
        <v>0</v>
      </c>
    </row>
    <row r="42" spans="1:12" s="6" customFormat="1" ht="13" x14ac:dyDescent="0.3">
      <c r="A42" s="21"/>
      <c r="B42" s="287"/>
      <c r="C42" s="162" t="str">
        <f t="shared" si="15"/>
        <v>FC</v>
      </c>
      <c r="D42" s="123"/>
      <c r="E42" s="12"/>
      <c r="F42" s="50">
        <f t="shared" si="16"/>
        <v>0</v>
      </c>
      <c r="G42" s="163">
        <f t="shared" si="1"/>
        <v>0.12345</v>
      </c>
      <c r="H42" s="90">
        <f t="shared" si="17"/>
        <v>0</v>
      </c>
      <c r="I42" s="128"/>
      <c r="J42" s="12"/>
      <c r="K42" s="90">
        <f t="shared" si="18"/>
        <v>0</v>
      </c>
      <c r="L42" s="117">
        <f t="shared" si="19"/>
        <v>0</v>
      </c>
    </row>
    <row r="43" spans="1:12" s="6" customFormat="1" ht="13" x14ac:dyDescent="0.3">
      <c r="A43" s="21"/>
      <c r="B43" s="287"/>
      <c r="C43" s="162" t="str">
        <f t="shared" si="15"/>
        <v>FC</v>
      </c>
      <c r="D43" s="123"/>
      <c r="E43" s="12"/>
      <c r="F43" s="50">
        <f t="shared" si="16"/>
        <v>0</v>
      </c>
      <c r="G43" s="163">
        <f t="shared" si="1"/>
        <v>0.12345</v>
      </c>
      <c r="H43" s="90">
        <f t="shared" si="17"/>
        <v>0</v>
      </c>
      <c r="I43" s="128"/>
      <c r="J43" s="12"/>
      <c r="K43" s="90">
        <f t="shared" si="18"/>
        <v>0</v>
      </c>
      <c r="L43" s="117">
        <f t="shared" si="19"/>
        <v>0</v>
      </c>
    </row>
    <row r="44" spans="1:12" s="6" customFormat="1" ht="13" x14ac:dyDescent="0.3">
      <c r="A44" s="21"/>
      <c r="B44" s="287"/>
      <c r="C44" s="162" t="str">
        <f t="shared" si="15"/>
        <v>FC</v>
      </c>
      <c r="D44" s="123"/>
      <c r="E44" s="12"/>
      <c r="F44" s="50">
        <f t="shared" si="16"/>
        <v>0</v>
      </c>
      <c r="G44" s="163">
        <f t="shared" si="1"/>
        <v>0.12345</v>
      </c>
      <c r="H44" s="90">
        <f t="shared" si="17"/>
        <v>0</v>
      </c>
      <c r="I44" s="128"/>
      <c r="J44" s="12"/>
      <c r="K44" s="90">
        <f t="shared" si="18"/>
        <v>0</v>
      </c>
      <c r="L44" s="117">
        <f t="shared" si="19"/>
        <v>0</v>
      </c>
    </row>
    <row r="45" spans="1:12" s="6" customFormat="1" ht="13" x14ac:dyDescent="0.3">
      <c r="A45" s="21"/>
      <c r="B45" s="287"/>
      <c r="C45" s="162" t="str">
        <f t="shared" si="15"/>
        <v>FC</v>
      </c>
      <c r="D45" s="123"/>
      <c r="E45" s="12"/>
      <c r="F45" s="50">
        <f t="shared" si="16"/>
        <v>0</v>
      </c>
      <c r="G45" s="163">
        <f t="shared" si="1"/>
        <v>0.12345</v>
      </c>
      <c r="H45" s="90">
        <f t="shared" si="17"/>
        <v>0</v>
      </c>
      <c r="I45" s="128"/>
      <c r="J45" s="12"/>
      <c r="K45" s="90">
        <f t="shared" si="18"/>
        <v>0</v>
      </c>
      <c r="L45" s="117">
        <f t="shared" si="19"/>
        <v>0</v>
      </c>
    </row>
    <row r="46" spans="1:12" s="6" customFormat="1" ht="13" x14ac:dyDescent="0.3">
      <c r="A46" s="21"/>
      <c r="B46" s="287"/>
      <c r="C46" s="162" t="str">
        <f t="shared" si="15"/>
        <v>FC</v>
      </c>
      <c r="D46" s="123"/>
      <c r="E46" s="12"/>
      <c r="F46" s="50">
        <f t="shared" si="16"/>
        <v>0</v>
      </c>
      <c r="G46" s="163">
        <f t="shared" si="1"/>
        <v>0.12345</v>
      </c>
      <c r="H46" s="90">
        <f t="shared" si="17"/>
        <v>0</v>
      </c>
      <c r="I46" s="128"/>
      <c r="J46" s="12"/>
      <c r="K46" s="90">
        <f t="shared" si="18"/>
        <v>0</v>
      </c>
      <c r="L46" s="117">
        <f t="shared" si="19"/>
        <v>0</v>
      </c>
    </row>
    <row r="47" spans="1:12" s="6" customFormat="1" ht="13" x14ac:dyDescent="0.3">
      <c r="A47" s="21"/>
      <c r="B47" s="287"/>
      <c r="C47" s="162" t="str">
        <f t="shared" si="15"/>
        <v>FC</v>
      </c>
      <c r="D47" s="123"/>
      <c r="E47" s="12"/>
      <c r="F47" s="50">
        <f t="shared" si="16"/>
        <v>0</v>
      </c>
      <c r="G47" s="163">
        <f t="shared" si="1"/>
        <v>0.12345</v>
      </c>
      <c r="H47" s="90">
        <f t="shared" si="17"/>
        <v>0</v>
      </c>
      <c r="I47" s="128"/>
      <c r="J47" s="12"/>
      <c r="K47" s="90">
        <f t="shared" si="18"/>
        <v>0</v>
      </c>
      <c r="L47" s="117">
        <f t="shared" si="19"/>
        <v>0</v>
      </c>
    </row>
    <row r="48" spans="1:12" s="6" customFormat="1" ht="13" x14ac:dyDescent="0.3">
      <c r="A48" s="21"/>
      <c r="B48" s="287"/>
      <c r="C48" s="162" t="str">
        <f t="shared" si="15"/>
        <v>FC</v>
      </c>
      <c r="D48" s="123"/>
      <c r="E48" s="12"/>
      <c r="F48" s="50">
        <f t="shared" si="16"/>
        <v>0</v>
      </c>
      <c r="G48" s="163">
        <f t="shared" si="1"/>
        <v>0.12345</v>
      </c>
      <c r="H48" s="90">
        <f t="shared" si="17"/>
        <v>0</v>
      </c>
      <c r="I48" s="128"/>
      <c r="J48" s="12"/>
      <c r="K48" s="90">
        <f t="shared" si="18"/>
        <v>0</v>
      </c>
      <c r="L48" s="117">
        <f t="shared" si="19"/>
        <v>0</v>
      </c>
    </row>
    <row r="49" spans="1:12" s="6" customFormat="1" ht="13" x14ac:dyDescent="0.3">
      <c r="A49" s="21"/>
      <c r="B49" s="287"/>
      <c r="C49" s="162" t="str">
        <f t="shared" si="15"/>
        <v>FC</v>
      </c>
      <c r="D49" s="123"/>
      <c r="E49" s="12"/>
      <c r="F49" s="50">
        <f t="shared" si="16"/>
        <v>0</v>
      </c>
      <c r="G49" s="163">
        <f t="shared" si="1"/>
        <v>0.12345</v>
      </c>
      <c r="H49" s="90">
        <f t="shared" si="17"/>
        <v>0</v>
      </c>
      <c r="I49" s="128"/>
      <c r="J49" s="12"/>
      <c r="K49" s="90">
        <f t="shared" si="18"/>
        <v>0</v>
      </c>
      <c r="L49" s="117">
        <f t="shared" si="19"/>
        <v>0</v>
      </c>
    </row>
    <row r="50" spans="1:12" s="6" customFormat="1" ht="13" x14ac:dyDescent="0.3">
      <c r="A50" s="21"/>
      <c r="B50" s="287"/>
      <c r="C50" s="162" t="str">
        <f t="shared" si="15"/>
        <v>FC</v>
      </c>
      <c r="D50" s="123"/>
      <c r="E50" s="12"/>
      <c r="F50" s="50">
        <f t="shared" si="16"/>
        <v>0</v>
      </c>
      <c r="G50" s="163">
        <f t="shared" si="1"/>
        <v>0.12345</v>
      </c>
      <c r="H50" s="90">
        <f t="shared" si="17"/>
        <v>0</v>
      </c>
      <c r="I50" s="128"/>
      <c r="J50" s="12"/>
      <c r="K50" s="90">
        <f t="shared" si="18"/>
        <v>0</v>
      </c>
      <c r="L50" s="117">
        <f t="shared" si="19"/>
        <v>0</v>
      </c>
    </row>
    <row r="51" spans="1:12" s="6" customFormat="1" ht="13" x14ac:dyDescent="0.3">
      <c r="A51" s="21"/>
      <c r="B51" s="287"/>
      <c r="C51" s="162" t="str">
        <f t="shared" si="15"/>
        <v>FC</v>
      </c>
      <c r="D51" s="123"/>
      <c r="E51" s="12"/>
      <c r="F51" s="50">
        <f t="shared" si="16"/>
        <v>0</v>
      </c>
      <c r="G51" s="163">
        <f t="shared" si="1"/>
        <v>0.12345</v>
      </c>
      <c r="H51" s="90">
        <f t="shared" si="17"/>
        <v>0</v>
      </c>
      <c r="I51" s="128"/>
      <c r="J51" s="12"/>
      <c r="K51" s="90">
        <f t="shared" si="18"/>
        <v>0</v>
      </c>
      <c r="L51" s="117">
        <f t="shared" si="19"/>
        <v>0</v>
      </c>
    </row>
    <row r="52" spans="1:12" s="6" customFormat="1" ht="13" x14ac:dyDescent="0.3">
      <c r="A52" s="21"/>
      <c r="B52" s="287"/>
      <c r="C52" s="162" t="str">
        <f t="shared" si="15"/>
        <v>FC</v>
      </c>
      <c r="D52" s="123"/>
      <c r="E52" s="12"/>
      <c r="F52" s="50">
        <f t="shared" si="16"/>
        <v>0</v>
      </c>
      <c r="G52" s="163">
        <f t="shared" si="1"/>
        <v>0.12345</v>
      </c>
      <c r="H52" s="90">
        <f t="shared" si="17"/>
        <v>0</v>
      </c>
      <c r="I52" s="128"/>
      <c r="J52" s="12"/>
      <c r="K52" s="90">
        <f t="shared" si="18"/>
        <v>0</v>
      </c>
      <c r="L52" s="117">
        <f t="shared" si="19"/>
        <v>0</v>
      </c>
    </row>
    <row r="53" spans="1:12" s="6" customFormat="1" ht="13.5" thickBot="1" x14ac:dyDescent="0.35">
      <c r="A53" s="53"/>
      <c r="B53" s="70"/>
      <c r="C53" s="74"/>
      <c r="D53" s="75"/>
      <c r="E53" s="50"/>
      <c r="F53" s="50"/>
      <c r="G53" s="51"/>
      <c r="H53" s="90"/>
      <c r="I53" s="127"/>
      <c r="J53" s="50"/>
      <c r="K53" s="90"/>
      <c r="L53" s="117"/>
    </row>
    <row r="54" spans="1:12" s="6" customFormat="1" ht="13.5" thickBot="1" x14ac:dyDescent="0.35">
      <c r="A54" s="62"/>
      <c r="B54" s="64" t="str">
        <f>+"SUB-TOTAL:  "&amp;A15</f>
        <v>SUB-TOTAL:  G3.1</v>
      </c>
      <c r="C54" s="61"/>
      <c r="D54" s="138"/>
      <c r="E54" s="52"/>
      <c r="F54" s="52">
        <f>SUM(F15:F53)</f>
        <v>0</v>
      </c>
      <c r="G54" s="52"/>
      <c r="H54" s="109">
        <f>SUM(H15:H53)</f>
        <v>0</v>
      </c>
      <c r="I54" s="129"/>
      <c r="J54" s="52"/>
      <c r="K54" s="109">
        <f>SUM(K15:K53)</f>
        <v>0</v>
      </c>
      <c r="L54" s="118">
        <f>SUM(L15:L53)</f>
        <v>0</v>
      </c>
    </row>
    <row r="55" spans="1:12" s="6" customFormat="1" ht="13" x14ac:dyDescent="0.3">
      <c r="A55" s="4"/>
      <c r="B55" s="4"/>
      <c r="C55" s="9"/>
      <c r="D55" s="139"/>
      <c r="E55" s="155"/>
      <c r="F55" s="155"/>
      <c r="G55" s="4"/>
      <c r="H55" s="110"/>
      <c r="I55" s="130"/>
      <c r="J55" s="155"/>
      <c r="K55" s="157"/>
      <c r="L55" s="157"/>
    </row>
    <row r="56" spans="1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1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1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1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1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1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1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1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1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ht="10.5" x14ac:dyDescent="0.25">
      <c r="D103" s="140"/>
      <c r="E103" s="154"/>
      <c r="F103" s="156"/>
      <c r="H103" s="111"/>
      <c r="I103" s="131"/>
      <c r="J103" s="154"/>
      <c r="K103" s="160"/>
      <c r="L103" s="160"/>
    </row>
    <row r="104" spans="4:12" ht="10.5" x14ac:dyDescent="0.25">
      <c r="D104" s="140"/>
      <c r="E104" s="154"/>
      <c r="F104" s="156"/>
      <c r="H104" s="111"/>
      <c r="I104" s="131"/>
      <c r="J104" s="154"/>
      <c r="K104" s="160"/>
      <c r="L104" s="160"/>
    </row>
    <row r="105" spans="4:12" ht="10.5" x14ac:dyDescent="0.25">
      <c r="D105" s="140"/>
      <c r="E105" s="154"/>
      <c r="F105" s="156"/>
      <c r="H105" s="111"/>
      <c r="I105" s="131"/>
      <c r="J105" s="154"/>
      <c r="K105" s="160"/>
      <c r="L105" s="160"/>
    </row>
    <row r="106" spans="4:12" ht="10.5" x14ac:dyDescent="0.25">
      <c r="D106" s="140"/>
      <c r="E106" s="154"/>
      <c r="F106" s="156"/>
      <c r="H106" s="111"/>
      <c r="I106" s="131"/>
      <c r="J106" s="154"/>
      <c r="K106" s="160"/>
      <c r="L106" s="160"/>
    </row>
    <row r="107" spans="4:12" ht="10.5" x14ac:dyDescent="0.25">
      <c r="D107" s="140"/>
      <c r="E107" s="154"/>
      <c r="F107" s="156"/>
      <c r="H107" s="111"/>
      <c r="I107" s="131"/>
      <c r="J107" s="154"/>
      <c r="K107" s="160"/>
      <c r="L107" s="160"/>
    </row>
    <row r="108" spans="4:12" ht="10.5" x14ac:dyDescent="0.25">
      <c r="D108" s="140"/>
      <c r="E108" s="154"/>
      <c r="F108" s="156"/>
      <c r="H108" s="111"/>
      <c r="I108" s="131"/>
      <c r="J108" s="154"/>
      <c r="K108" s="160"/>
      <c r="L108" s="160"/>
    </row>
    <row r="109" spans="4:12" ht="10.5" x14ac:dyDescent="0.25">
      <c r="D109" s="140"/>
      <c r="E109" s="154"/>
      <c r="F109" s="156"/>
      <c r="H109" s="111"/>
      <c r="I109" s="131"/>
      <c r="J109" s="154"/>
      <c r="K109" s="160"/>
      <c r="L109" s="160"/>
    </row>
    <row r="110" spans="4:12" ht="10.5" x14ac:dyDescent="0.25">
      <c r="D110" s="140"/>
      <c r="E110" s="154"/>
      <c r="F110" s="156"/>
      <c r="H110" s="111"/>
      <c r="I110" s="131"/>
      <c r="J110" s="154"/>
      <c r="K110" s="160"/>
      <c r="L110" s="160"/>
    </row>
    <row r="111" spans="4:12" ht="10.5" x14ac:dyDescent="0.25">
      <c r="D111" s="140"/>
      <c r="E111" s="154"/>
      <c r="F111" s="156"/>
      <c r="H111" s="111"/>
      <c r="I111" s="131"/>
      <c r="J111" s="154"/>
      <c r="K111" s="160"/>
      <c r="L111" s="160"/>
    </row>
    <row r="112" spans="4:12" ht="10.5" x14ac:dyDescent="0.25">
      <c r="D112" s="140"/>
      <c r="E112" s="154"/>
      <c r="F112" s="156"/>
      <c r="H112" s="111"/>
      <c r="I112" s="131"/>
      <c r="J112" s="154"/>
      <c r="K112" s="160"/>
      <c r="L112" s="160"/>
    </row>
    <row r="113" spans="4:12" ht="10.5" x14ac:dyDescent="0.25">
      <c r="D113" s="140"/>
      <c r="E113" s="154"/>
      <c r="F113" s="156"/>
      <c r="H113" s="111"/>
      <c r="I113" s="131"/>
      <c r="J113" s="154"/>
      <c r="K113" s="160"/>
      <c r="L113" s="160"/>
    </row>
    <row r="114" spans="4:12" ht="10.5" x14ac:dyDescent="0.25">
      <c r="D114" s="140"/>
      <c r="E114" s="154"/>
      <c r="F114" s="156"/>
      <c r="H114" s="111"/>
      <c r="I114" s="131"/>
      <c r="J114" s="154"/>
      <c r="K114" s="160"/>
      <c r="L114" s="160"/>
    </row>
    <row r="115" spans="4:12" x14ac:dyDescent="0.2">
      <c r="E115" s="85"/>
      <c r="F115" s="105"/>
    </row>
    <row r="116" spans="4:12" x14ac:dyDescent="0.2">
      <c r="E116" s="85"/>
      <c r="F116" s="105"/>
    </row>
    <row r="117" spans="4:12" x14ac:dyDescent="0.2">
      <c r="E117" s="85"/>
      <c r="F117" s="105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34998626667073579"/>
  </sheetPr>
  <dimension ref="A1:L105"/>
  <sheetViews>
    <sheetView showGridLines="0" topLeftCell="A1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20.10937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218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299" t="s">
        <v>219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299" t="s">
        <v>136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G3.2</v>
      </c>
      <c r="B15" s="46" t="str">
        <f>B6</f>
        <v>RCMMS Equipment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13" x14ac:dyDescent="0.3">
      <c r="A16" s="53"/>
      <c r="B16" s="166"/>
      <c r="C16" s="162"/>
      <c r="D16" s="75"/>
      <c r="E16" s="49"/>
      <c r="F16" s="50"/>
      <c r="G16" s="51"/>
      <c r="H16" s="90"/>
      <c r="I16" s="107"/>
      <c r="J16" s="49"/>
      <c r="K16" s="90"/>
      <c r="L16" s="117"/>
    </row>
    <row r="17" spans="1:12" s="6" customFormat="1" ht="13" x14ac:dyDescent="0.3">
      <c r="A17" s="54" t="s">
        <v>220</v>
      </c>
      <c r="B17" s="261" t="s">
        <v>48</v>
      </c>
      <c r="C17" s="53"/>
      <c r="D17" s="75"/>
      <c r="E17" s="50"/>
      <c r="F17" s="50"/>
      <c r="G17" s="51"/>
      <c r="H17" s="90"/>
      <c r="I17" s="127"/>
      <c r="J17" s="50"/>
      <c r="K17" s="90"/>
      <c r="L17" s="117"/>
    </row>
    <row r="18" spans="1:12" s="6" customFormat="1" ht="13" x14ac:dyDescent="0.3">
      <c r="A18" s="21"/>
      <c r="B18" s="287" t="s">
        <v>115</v>
      </c>
      <c r="C18" s="162" t="str">
        <f t="shared" ref="C18:C25" si="0">$B$7</f>
        <v>FC</v>
      </c>
      <c r="D18" s="123"/>
      <c r="E18" s="12"/>
      <c r="F18" s="50">
        <f t="shared" ref="F18:F24" si="1">D18*E18</f>
        <v>0</v>
      </c>
      <c r="G18" s="163">
        <f t="shared" ref="G18:G25" si="2">$B$8</f>
        <v>0.12345</v>
      </c>
      <c r="H18" s="90">
        <f t="shared" ref="H18:H24" si="3">IF(G18&lt;&gt;0,F18/G18,0)</f>
        <v>0</v>
      </c>
      <c r="I18" s="128"/>
      <c r="J18" s="12"/>
      <c r="K18" s="90">
        <f t="shared" ref="K18:K24" si="4">I18*J18</f>
        <v>0</v>
      </c>
      <c r="L18" s="117">
        <f t="shared" ref="L18:L25" si="5">IF(OR(J18&gt;0,H18&gt;0),H18+K18,0)</f>
        <v>0</v>
      </c>
    </row>
    <row r="19" spans="1:12" s="6" customFormat="1" ht="13" x14ac:dyDescent="0.3">
      <c r="A19" s="21"/>
      <c r="B19" s="287"/>
      <c r="C19" s="162" t="str">
        <f t="shared" si="0"/>
        <v>FC</v>
      </c>
      <c r="D19" s="123"/>
      <c r="E19" s="12"/>
      <c r="F19" s="50">
        <f t="shared" si="1"/>
        <v>0</v>
      </c>
      <c r="G19" s="163">
        <f t="shared" si="2"/>
        <v>0.12345</v>
      </c>
      <c r="H19" s="90">
        <f t="shared" si="3"/>
        <v>0</v>
      </c>
      <c r="I19" s="128"/>
      <c r="J19" s="12"/>
      <c r="K19" s="90">
        <f t="shared" si="4"/>
        <v>0</v>
      </c>
      <c r="L19" s="117">
        <f t="shared" si="5"/>
        <v>0</v>
      </c>
    </row>
    <row r="20" spans="1:12" s="6" customFormat="1" ht="13" x14ac:dyDescent="0.3">
      <c r="A20" s="21"/>
      <c r="B20" s="287"/>
      <c r="C20" s="162" t="str">
        <f t="shared" si="0"/>
        <v>FC</v>
      </c>
      <c r="D20" s="123"/>
      <c r="E20" s="12"/>
      <c r="F20" s="50">
        <f t="shared" si="1"/>
        <v>0</v>
      </c>
      <c r="G20" s="163">
        <f t="shared" si="2"/>
        <v>0.12345</v>
      </c>
      <c r="H20" s="90">
        <f t="shared" si="3"/>
        <v>0</v>
      </c>
      <c r="I20" s="128"/>
      <c r="J20" s="12"/>
      <c r="K20" s="90">
        <f t="shared" si="4"/>
        <v>0</v>
      </c>
      <c r="L20" s="117">
        <f t="shared" si="5"/>
        <v>0</v>
      </c>
    </row>
    <row r="21" spans="1:12" s="6" customFormat="1" ht="13" x14ac:dyDescent="0.3">
      <c r="A21" s="21"/>
      <c r="B21" s="287"/>
      <c r="C21" s="162" t="str">
        <f t="shared" si="0"/>
        <v>FC</v>
      </c>
      <c r="D21" s="123"/>
      <c r="E21" s="12"/>
      <c r="F21" s="50">
        <f t="shared" si="1"/>
        <v>0</v>
      </c>
      <c r="G21" s="163">
        <f t="shared" si="2"/>
        <v>0.12345</v>
      </c>
      <c r="H21" s="90">
        <f t="shared" si="3"/>
        <v>0</v>
      </c>
      <c r="I21" s="128"/>
      <c r="J21" s="12"/>
      <c r="K21" s="90">
        <f t="shared" si="4"/>
        <v>0</v>
      </c>
      <c r="L21" s="117">
        <f t="shared" si="5"/>
        <v>0</v>
      </c>
    </row>
    <row r="22" spans="1:12" s="6" customFormat="1" ht="13" x14ac:dyDescent="0.3">
      <c r="A22" s="21"/>
      <c r="B22" s="287"/>
      <c r="C22" s="162" t="str">
        <f t="shared" si="0"/>
        <v>FC</v>
      </c>
      <c r="D22" s="123"/>
      <c r="E22" s="12"/>
      <c r="F22" s="50">
        <f t="shared" si="1"/>
        <v>0</v>
      </c>
      <c r="G22" s="163">
        <f t="shared" si="2"/>
        <v>0.12345</v>
      </c>
      <c r="H22" s="90">
        <f t="shared" si="3"/>
        <v>0</v>
      </c>
      <c r="I22" s="128"/>
      <c r="J22" s="12"/>
      <c r="K22" s="90">
        <f t="shared" si="4"/>
        <v>0</v>
      </c>
      <c r="L22" s="117">
        <f t="shared" si="5"/>
        <v>0</v>
      </c>
    </row>
    <row r="23" spans="1:12" s="6" customFormat="1" ht="13" x14ac:dyDescent="0.3">
      <c r="A23" s="21"/>
      <c r="B23" s="287"/>
      <c r="C23" s="162" t="str">
        <f t="shared" si="0"/>
        <v>FC</v>
      </c>
      <c r="D23" s="123"/>
      <c r="E23" s="12"/>
      <c r="F23" s="50">
        <f t="shared" si="1"/>
        <v>0</v>
      </c>
      <c r="G23" s="163">
        <f t="shared" si="2"/>
        <v>0.12345</v>
      </c>
      <c r="H23" s="90">
        <f t="shared" si="3"/>
        <v>0</v>
      </c>
      <c r="I23" s="128"/>
      <c r="J23" s="12"/>
      <c r="K23" s="90">
        <f t="shared" si="4"/>
        <v>0</v>
      </c>
      <c r="L23" s="117">
        <f t="shared" si="5"/>
        <v>0</v>
      </c>
    </row>
    <row r="24" spans="1:12" s="6" customFormat="1" ht="13" x14ac:dyDescent="0.3">
      <c r="A24" s="21"/>
      <c r="B24" s="287"/>
      <c r="C24" s="162" t="str">
        <f t="shared" si="0"/>
        <v>FC</v>
      </c>
      <c r="D24" s="123"/>
      <c r="E24" s="12"/>
      <c r="F24" s="50">
        <f t="shared" si="1"/>
        <v>0</v>
      </c>
      <c r="G24" s="163">
        <f t="shared" si="2"/>
        <v>0.12345</v>
      </c>
      <c r="H24" s="90">
        <f t="shared" si="3"/>
        <v>0</v>
      </c>
      <c r="I24" s="128"/>
      <c r="J24" s="12"/>
      <c r="K24" s="90">
        <f t="shared" si="4"/>
        <v>0</v>
      </c>
      <c r="L24" s="117">
        <f t="shared" si="5"/>
        <v>0</v>
      </c>
    </row>
    <row r="25" spans="1:12" s="6" customFormat="1" ht="13" x14ac:dyDescent="0.3">
      <c r="A25" s="21"/>
      <c r="B25" s="288"/>
      <c r="C25" s="162" t="str">
        <f t="shared" si="0"/>
        <v>FC</v>
      </c>
      <c r="D25" s="123"/>
      <c r="E25" s="12"/>
      <c r="F25" s="50">
        <f>D25*E25</f>
        <v>0</v>
      </c>
      <c r="G25" s="163">
        <f t="shared" si="2"/>
        <v>0.12345</v>
      </c>
      <c r="H25" s="90">
        <f>IF(G25&lt;&gt;0,F25/G25,0)</f>
        <v>0</v>
      </c>
      <c r="I25" s="128"/>
      <c r="J25" s="12"/>
      <c r="K25" s="90">
        <f>I25*J25</f>
        <v>0</v>
      </c>
      <c r="L25" s="117">
        <f t="shared" si="5"/>
        <v>0</v>
      </c>
    </row>
    <row r="26" spans="1:12" s="6" customFormat="1" ht="13" x14ac:dyDescent="0.3">
      <c r="A26" s="54" t="s">
        <v>221</v>
      </c>
      <c r="B26" s="261" t="s">
        <v>137</v>
      </c>
      <c r="C26" s="162"/>
      <c r="D26" s="75"/>
      <c r="E26" s="50"/>
      <c r="F26" s="50"/>
      <c r="G26" s="163"/>
      <c r="H26" s="90"/>
      <c r="I26" s="127"/>
      <c r="J26" s="50"/>
      <c r="K26" s="90"/>
      <c r="L26" s="117"/>
    </row>
    <row r="27" spans="1:12" s="6" customFormat="1" ht="13" x14ac:dyDescent="0.3">
      <c r="A27" s="53"/>
      <c r="B27" s="289" t="s">
        <v>116</v>
      </c>
      <c r="C27" s="162" t="str">
        <f t="shared" ref="C27:C32" si="6">$B$7</f>
        <v>FC</v>
      </c>
      <c r="D27" s="123"/>
      <c r="E27" s="12"/>
      <c r="F27" s="50">
        <f t="shared" ref="F27:F39" si="7">D27*E27</f>
        <v>0</v>
      </c>
      <c r="G27" s="163">
        <f t="shared" ref="G27:G32" si="8">$B$8</f>
        <v>0.12345</v>
      </c>
      <c r="H27" s="90">
        <f t="shared" ref="H27:H39" si="9">IF(G27&lt;&gt;0,F27/G27,0)</f>
        <v>0</v>
      </c>
      <c r="I27" s="128"/>
      <c r="J27" s="12"/>
      <c r="K27" s="90">
        <f t="shared" ref="K27:K39" si="10">I27*J27</f>
        <v>0</v>
      </c>
      <c r="L27" s="117">
        <f t="shared" ref="L27:L32" si="11">IF(OR(J27&gt;0,H27&gt;0),H27+K27,0)</f>
        <v>0</v>
      </c>
    </row>
    <row r="28" spans="1:12" s="6" customFormat="1" ht="13" x14ac:dyDescent="0.3">
      <c r="A28" s="53"/>
      <c r="B28" s="260" t="s">
        <v>117</v>
      </c>
      <c r="C28" s="162" t="str">
        <f t="shared" si="6"/>
        <v>FC</v>
      </c>
      <c r="D28" s="123"/>
      <c r="E28" s="12"/>
      <c r="F28" s="50">
        <f t="shared" si="7"/>
        <v>0</v>
      </c>
      <c r="G28" s="163">
        <f t="shared" si="8"/>
        <v>0.12345</v>
      </c>
      <c r="H28" s="90">
        <f t="shared" si="9"/>
        <v>0</v>
      </c>
      <c r="I28" s="128"/>
      <c r="J28" s="12"/>
      <c r="K28" s="90">
        <f t="shared" si="10"/>
        <v>0</v>
      </c>
      <c r="L28" s="117">
        <f t="shared" si="11"/>
        <v>0</v>
      </c>
    </row>
    <row r="29" spans="1:12" s="6" customFormat="1" ht="13" x14ac:dyDescent="0.3">
      <c r="A29" s="53"/>
      <c r="B29" s="260" t="s">
        <v>119</v>
      </c>
      <c r="C29" s="162" t="str">
        <f t="shared" si="6"/>
        <v>FC</v>
      </c>
      <c r="D29" s="123"/>
      <c r="E29" s="12"/>
      <c r="F29" s="50">
        <f t="shared" si="7"/>
        <v>0</v>
      </c>
      <c r="G29" s="163">
        <f t="shared" si="8"/>
        <v>0.12345</v>
      </c>
      <c r="H29" s="90">
        <f t="shared" si="9"/>
        <v>0</v>
      </c>
      <c r="I29" s="128"/>
      <c r="J29" s="12"/>
      <c r="K29" s="90">
        <f t="shared" si="10"/>
        <v>0</v>
      </c>
      <c r="L29" s="117">
        <f t="shared" si="11"/>
        <v>0</v>
      </c>
    </row>
    <row r="30" spans="1:12" s="6" customFormat="1" ht="13" x14ac:dyDescent="0.3">
      <c r="A30" s="53"/>
      <c r="B30" s="289" t="s">
        <v>118</v>
      </c>
      <c r="C30" s="162" t="str">
        <f t="shared" si="6"/>
        <v>FC</v>
      </c>
      <c r="D30" s="123"/>
      <c r="E30" s="12"/>
      <c r="F30" s="50">
        <f t="shared" si="7"/>
        <v>0</v>
      </c>
      <c r="G30" s="163">
        <f t="shared" si="8"/>
        <v>0.12345</v>
      </c>
      <c r="H30" s="90">
        <f t="shared" si="9"/>
        <v>0</v>
      </c>
      <c r="I30" s="128"/>
      <c r="J30" s="12"/>
      <c r="K30" s="90">
        <f t="shared" si="10"/>
        <v>0</v>
      </c>
      <c r="L30" s="117">
        <f t="shared" si="11"/>
        <v>0</v>
      </c>
    </row>
    <row r="31" spans="1:12" s="6" customFormat="1" ht="13" x14ac:dyDescent="0.3">
      <c r="A31" s="21"/>
      <c r="B31" s="287"/>
      <c r="C31" s="162" t="str">
        <f t="shared" si="6"/>
        <v>FC</v>
      </c>
      <c r="D31" s="123"/>
      <c r="E31" s="12"/>
      <c r="F31" s="50">
        <f t="shared" si="7"/>
        <v>0</v>
      </c>
      <c r="G31" s="163">
        <f t="shared" si="8"/>
        <v>0.12345</v>
      </c>
      <c r="H31" s="90">
        <f t="shared" si="9"/>
        <v>0</v>
      </c>
      <c r="I31" s="128"/>
      <c r="J31" s="12"/>
      <c r="K31" s="90">
        <f t="shared" si="10"/>
        <v>0</v>
      </c>
      <c r="L31" s="117">
        <f t="shared" si="11"/>
        <v>0</v>
      </c>
    </row>
    <row r="32" spans="1:12" s="6" customFormat="1" ht="13" x14ac:dyDescent="0.3">
      <c r="A32" s="21"/>
      <c r="B32" s="290"/>
      <c r="C32" s="162" t="str">
        <f t="shared" si="6"/>
        <v>FC</v>
      </c>
      <c r="D32" s="123"/>
      <c r="E32" s="12"/>
      <c r="F32" s="50">
        <f>D32*E32</f>
        <v>0</v>
      </c>
      <c r="G32" s="163">
        <f t="shared" si="8"/>
        <v>0.12345</v>
      </c>
      <c r="H32" s="90">
        <f>IF(G32&lt;&gt;0,F32/G32,0)</f>
        <v>0</v>
      </c>
      <c r="I32" s="128"/>
      <c r="J32" s="12"/>
      <c r="K32" s="90">
        <f>I32*J32</f>
        <v>0</v>
      </c>
      <c r="L32" s="117">
        <f t="shared" si="11"/>
        <v>0</v>
      </c>
    </row>
    <row r="33" spans="1:12" s="6" customFormat="1" ht="13" x14ac:dyDescent="0.3">
      <c r="A33" s="54" t="s">
        <v>222</v>
      </c>
      <c r="B33" s="261" t="s">
        <v>138</v>
      </c>
      <c r="C33" s="162"/>
      <c r="D33" s="75"/>
      <c r="E33" s="50"/>
      <c r="F33" s="50"/>
      <c r="G33" s="163"/>
      <c r="H33" s="90"/>
      <c r="I33" s="127"/>
      <c r="J33" s="50"/>
      <c r="K33" s="90"/>
      <c r="L33" s="117"/>
    </row>
    <row r="34" spans="1:12" s="6" customFormat="1" ht="13" x14ac:dyDescent="0.3">
      <c r="A34" s="21"/>
      <c r="B34" s="291"/>
      <c r="C34" s="162" t="str">
        <f>$B$7</f>
        <v>FC</v>
      </c>
      <c r="D34" s="123"/>
      <c r="E34" s="12"/>
      <c r="F34" s="50">
        <f t="shared" si="7"/>
        <v>0</v>
      </c>
      <c r="G34" s="163">
        <f>$B$8</f>
        <v>0.12345</v>
      </c>
      <c r="H34" s="90">
        <f t="shared" si="9"/>
        <v>0</v>
      </c>
      <c r="I34" s="128"/>
      <c r="J34" s="12"/>
      <c r="K34" s="90">
        <f t="shared" si="10"/>
        <v>0</v>
      </c>
      <c r="L34" s="117">
        <f>IF(OR(J34&gt;0,H34&gt;0),H34+K34,0)</f>
        <v>0</v>
      </c>
    </row>
    <row r="35" spans="1:12" s="6" customFormat="1" ht="13" x14ac:dyDescent="0.3">
      <c r="A35" s="21"/>
      <c r="B35" s="287"/>
      <c r="C35" s="162" t="str">
        <f>$B$7</f>
        <v>FC</v>
      </c>
      <c r="D35" s="123"/>
      <c r="E35" s="12"/>
      <c r="F35" s="50">
        <f t="shared" si="7"/>
        <v>0</v>
      </c>
      <c r="G35" s="163">
        <f>$B$8</f>
        <v>0.12345</v>
      </c>
      <c r="H35" s="90">
        <f t="shared" si="9"/>
        <v>0</v>
      </c>
      <c r="I35" s="128"/>
      <c r="J35" s="12"/>
      <c r="K35" s="90">
        <f t="shared" si="10"/>
        <v>0</v>
      </c>
      <c r="L35" s="117">
        <f>IF(OR(J35&gt;0,H35&gt;0),H35+K35,0)</f>
        <v>0</v>
      </c>
    </row>
    <row r="36" spans="1:12" s="6" customFormat="1" ht="13" x14ac:dyDescent="0.3">
      <c r="A36" s="21"/>
      <c r="B36" s="287"/>
      <c r="C36" s="162" t="str">
        <f>$B$7</f>
        <v>FC</v>
      </c>
      <c r="D36" s="123"/>
      <c r="E36" s="12"/>
      <c r="F36" s="50">
        <f t="shared" si="7"/>
        <v>0</v>
      </c>
      <c r="G36" s="163">
        <f>$B$8</f>
        <v>0.12345</v>
      </c>
      <c r="H36" s="90">
        <f t="shared" si="9"/>
        <v>0</v>
      </c>
      <c r="I36" s="128"/>
      <c r="J36" s="12"/>
      <c r="K36" s="90">
        <f t="shared" si="10"/>
        <v>0</v>
      </c>
      <c r="L36" s="117">
        <f>IF(OR(J36&gt;0,H36&gt;0),H36+K36,0)</f>
        <v>0</v>
      </c>
    </row>
    <row r="37" spans="1:12" s="6" customFormat="1" ht="13" x14ac:dyDescent="0.3">
      <c r="A37" s="21"/>
      <c r="B37" s="290"/>
      <c r="C37" s="162" t="str">
        <f>$B$7</f>
        <v>FC</v>
      </c>
      <c r="D37" s="123"/>
      <c r="E37" s="12"/>
      <c r="F37" s="50">
        <f>D37*E37</f>
        <v>0</v>
      </c>
      <c r="G37" s="163">
        <f>$B$8</f>
        <v>0.12345</v>
      </c>
      <c r="H37" s="90">
        <f>IF(G37&lt;&gt;0,F37/G37,0)</f>
        <v>0</v>
      </c>
      <c r="I37" s="128"/>
      <c r="J37" s="12"/>
      <c r="K37" s="90">
        <f>I37*J37</f>
        <v>0</v>
      </c>
      <c r="L37" s="117">
        <f>IF(OR(J37&gt;0,H37&gt;0),H37+K37,0)</f>
        <v>0</v>
      </c>
    </row>
    <row r="38" spans="1:12" s="6" customFormat="1" ht="13" x14ac:dyDescent="0.3">
      <c r="A38" s="54" t="s">
        <v>223</v>
      </c>
      <c r="B38" s="261" t="s">
        <v>96</v>
      </c>
      <c r="C38" s="162"/>
      <c r="D38" s="75"/>
      <c r="E38" s="50"/>
      <c r="F38" s="50"/>
      <c r="G38" s="163"/>
      <c r="H38" s="90"/>
      <c r="I38" s="127"/>
      <c r="J38" s="50"/>
      <c r="K38" s="90"/>
      <c r="L38" s="117"/>
    </row>
    <row r="39" spans="1:12" s="6" customFormat="1" ht="13" x14ac:dyDescent="0.3">
      <c r="A39" s="21"/>
      <c r="B39" s="287"/>
      <c r="C39" s="162" t="str">
        <f t="shared" ref="C39:C47" si="12">$B$7</f>
        <v>FC</v>
      </c>
      <c r="D39" s="123"/>
      <c r="E39" s="12"/>
      <c r="F39" s="50">
        <f t="shared" si="7"/>
        <v>0</v>
      </c>
      <c r="G39" s="163">
        <f t="shared" ref="G39:G47" si="13">$B$8</f>
        <v>0.12345</v>
      </c>
      <c r="H39" s="90">
        <f t="shared" si="9"/>
        <v>0</v>
      </c>
      <c r="I39" s="128"/>
      <c r="J39" s="12"/>
      <c r="K39" s="90">
        <f t="shared" si="10"/>
        <v>0</v>
      </c>
      <c r="L39" s="117">
        <f t="shared" ref="L39" si="14">IF(OR(J39&gt;0,H39&gt;0),H39+K39,0)</f>
        <v>0</v>
      </c>
    </row>
    <row r="40" spans="1:12" s="6" customFormat="1" ht="13" x14ac:dyDescent="0.3">
      <c r="A40" s="21"/>
      <c r="B40" s="287"/>
      <c r="C40" s="162" t="str">
        <f t="shared" si="12"/>
        <v>FC</v>
      </c>
      <c r="D40" s="123"/>
      <c r="E40" s="12"/>
      <c r="F40" s="50">
        <f t="shared" ref="F40:F47" si="15">D40*E40</f>
        <v>0</v>
      </c>
      <c r="G40" s="163">
        <f t="shared" si="13"/>
        <v>0.12345</v>
      </c>
      <c r="H40" s="90">
        <f t="shared" ref="H40:H47" si="16">IF(G40&lt;&gt;0,F40/G40,0)</f>
        <v>0</v>
      </c>
      <c r="I40" s="128"/>
      <c r="J40" s="12"/>
      <c r="K40" s="90">
        <f t="shared" ref="K40:K47" si="17">I40*J40</f>
        <v>0</v>
      </c>
      <c r="L40" s="117">
        <f t="shared" ref="L40:L47" si="18">IF(OR(J40&gt;0,H40&gt;0),H40+K40,0)</f>
        <v>0</v>
      </c>
    </row>
    <row r="41" spans="1:12" s="6" customFormat="1" ht="13" x14ac:dyDescent="0.3">
      <c r="A41" s="21"/>
      <c r="B41" s="287"/>
      <c r="C41" s="162" t="str">
        <f t="shared" si="12"/>
        <v>FC</v>
      </c>
      <c r="D41" s="123"/>
      <c r="E41" s="12"/>
      <c r="F41" s="50">
        <f t="shared" si="15"/>
        <v>0</v>
      </c>
      <c r="G41" s="163">
        <f t="shared" si="13"/>
        <v>0.12345</v>
      </c>
      <c r="H41" s="90">
        <f t="shared" si="16"/>
        <v>0</v>
      </c>
      <c r="I41" s="128"/>
      <c r="J41" s="12"/>
      <c r="K41" s="90">
        <f t="shared" si="17"/>
        <v>0</v>
      </c>
      <c r="L41" s="117">
        <f t="shared" si="18"/>
        <v>0</v>
      </c>
    </row>
    <row r="42" spans="1:12" s="6" customFormat="1" ht="13" x14ac:dyDescent="0.3">
      <c r="A42" s="21"/>
      <c r="B42" s="287"/>
      <c r="C42" s="162" t="str">
        <f t="shared" si="12"/>
        <v>FC</v>
      </c>
      <c r="D42" s="123"/>
      <c r="E42" s="12"/>
      <c r="F42" s="50">
        <f t="shared" si="15"/>
        <v>0</v>
      </c>
      <c r="G42" s="163">
        <f t="shared" si="13"/>
        <v>0.12345</v>
      </c>
      <c r="H42" s="90">
        <f t="shared" si="16"/>
        <v>0</v>
      </c>
      <c r="I42" s="128"/>
      <c r="J42" s="12"/>
      <c r="K42" s="90">
        <f t="shared" si="17"/>
        <v>0</v>
      </c>
      <c r="L42" s="117">
        <f t="shared" si="18"/>
        <v>0</v>
      </c>
    </row>
    <row r="43" spans="1:12" s="6" customFormat="1" ht="13" x14ac:dyDescent="0.3">
      <c r="A43" s="21"/>
      <c r="B43" s="287"/>
      <c r="C43" s="162" t="str">
        <f t="shared" si="12"/>
        <v>FC</v>
      </c>
      <c r="D43" s="123"/>
      <c r="E43" s="12"/>
      <c r="F43" s="50">
        <f t="shared" si="15"/>
        <v>0</v>
      </c>
      <c r="G43" s="163">
        <f t="shared" si="13"/>
        <v>0.12345</v>
      </c>
      <c r="H43" s="90">
        <f t="shared" si="16"/>
        <v>0</v>
      </c>
      <c r="I43" s="128"/>
      <c r="J43" s="12"/>
      <c r="K43" s="90">
        <f t="shared" si="17"/>
        <v>0</v>
      </c>
      <c r="L43" s="117">
        <f t="shared" si="18"/>
        <v>0</v>
      </c>
    </row>
    <row r="44" spans="1:12" s="6" customFormat="1" ht="13" x14ac:dyDescent="0.3">
      <c r="A44" s="21"/>
      <c r="B44" s="287"/>
      <c r="C44" s="162" t="str">
        <f t="shared" si="12"/>
        <v>FC</v>
      </c>
      <c r="D44" s="123"/>
      <c r="E44" s="12"/>
      <c r="F44" s="50">
        <f t="shared" si="15"/>
        <v>0</v>
      </c>
      <c r="G44" s="163">
        <f t="shared" si="13"/>
        <v>0.12345</v>
      </c>
      <c r="H44" s="90">
        <f t="shared" si="16"/>
        <v>0</v>
      </c>
      <c r="I44" s="128"/>
      <c r="J44" s="12"/>
      <c r="K44" s="90">
        <f t="shared" si="17"/>
        <v>0</v>
      </c>
      <c r="L44" s="117">
        <f t="shared" si="18"/>
        <v>0</v>
      </c>
    </row>
    <row r="45" spans="1:12" s="6" customFormat="1" ht="13" x14ac:dyDescent="0.3">
      <c r="A45" s="21"/>
      <c r="B45" s="287"/>
      <c r="C45" s="162" t="str">
        <f t="shared" si="12"/>
        <v>FC</v>
      </c>
      <c r="D45" s="123"/>
      <c r="E45" s="12"/>
      <c r="F45" s="50">
        <f t="shared" si="15"/>
        <v>0</v>
      </c>
      <c r="G45" s="163">
        <f t="shared" si="13"/>
        <v>0.12345</v>
      </c>
      <c r="H45" s="90">
        <f t="shared" si="16"/>
        <v>0</v>
      </c>
      <c r="I45" s="128"/>
      <c r="J45" s="12"/>
      <c r="K45" s="90">
        <f t="shared" si="17"/>
        <v>0</v>
      </c>
      <c r="L45" s="117">
        <f t="shared" si="18"/>
        <v>0</v>
      </c>
    </row>
    <row r="46" spans="1:12" s="6" customFormat="1" ht="13" x14ac:dyDescent="0.3">
      <c r="A46" s="21"/>
      <c r="B46" s="287"/>
      <c r="C46" s="162" t="str">
        <f t="shared" si="12"/>
        <v>FC</v>
      </c>
      <c r="D46" s="123"/>
      <c r="E46" s="12"/>
      <c r="F46" s="50">
        <f t="shared" si="15"/>
        <v>0</v>
      </c>
      <c r="G46" s="163">
        <f t="shared" si="13"/>
        <v>0.12345</v>
      </c>
      <c r="H46" s="90">
        <f t="shared" si="16"/>
        <v>0</v>
      </c>
      <c r="I46" s="128"/>
      <c r="J46" s="12"/>
      <c r="K46" s="90">
        <f t="shared" si="17"/>
        <v>0</v>
      </c>
      <c r="L46" s="117">
        <f t="shared" si="18"/>
        <v>0</v>
      </c>
    </row>
    <row r="47" spans="1:12" s="6" customFormat="1" ht="13" x14ac:dyDescent="0.3">
      <c r="A47" s="21"/>
      <c r="B47" s="287"/>
      <c r="C47" s="162" t="str">
        <f t="shared" si="12"/>
        <v>FC</v>
      </c>
      <c r="D47" s="123"/>
      <c r="E47" s="12"/>
      <c r="F47" s="50">
        <f t="shared" si="15"/>
        <v>0</v>
      </c>
      <c r="G47" s="163">
        <f t="shared" si="13"/>
        <v>0.12345</v>
      </c>
      <c r="H47" s="90">
        <f t="shared" si="16"/>
        <v>0</v>
      </c>
      <c r="I47" s="128"/>
      <c r="J47" s="12"/>
      <c r="K47" s="90">
        <f t="shared" si="17"/>
        <v>0</v>
      </c>
      <c r="L47" s="117">
        <f t="shared" si="18"/>
        <v>0</v>
      </c>
    </row>
    <row r="48" spans="1:12" s="6" customFormat="1" ht="13" x14ac:dyDescent="0.3">
      <c r="A48" s="21"/>
      <c r="B48" s="287"/>
      <c r="C48" s="162" t="str">
        <f t="shared" ref="C48:C52" si="19">$B$7</f>
        <v>FC</v>
      </c>
      <c r="D48" s="123"/>
      <c r="E48" s="12"/>
      <c r="F48" s="50">
        <f t="shared" ref="F48:F52" si="20">D48*E48</f>
        <v>0</v>
      </c>
      <c r="G48" s="163">
        <f t="shared" ref="G48:G52" si="21">$B$8</f>
        <v>0.12345</v>
      </c>
      <c r="H48" s="90">
        <f t="shared" ref="H48:H52" si="22">IF(G48&lt;&gt;0,F48/G48,0)</f>
        <v>0</v>
      </c>
      <c r="I48" s="128"/>
      <c r="J48" s="12"/>
      <c r="K48" s="90">
        <f t="shared" ref="K48:K52" si="23">I48*J48</f>
        <v>0</v>
      </c>
      <c r="L48" s="117">
        <f t="shared" ref="L48:L52" si="24">IF(OR(J48&gt;0,H48&gt;0),H48+K48,0)</f>
        <v>0</v>
      </c>
    </row>
    <row r="49" spans="1:12" s="6" customFormat="1" ht="13" x14ac:dyDescent="0.3">
      <c r="A49" s="21"/>
      <c r="B49" s="287"/>
      <c r="C49" s="162" t="str">
        <f t="shared" si="19"/>
        <v>FC</v>
      </c>
      <c r="D49" s="123"/>
      <c r="E49" s="12"/>
      <c r="F49" s="50">
        <f t="shared" si="20"/>
        <v>0</v>
      </c>
      <c r="G49" s="163">
        <f t="shared" si="21"/>
        <v>0.12345</v>
      </c>
      <c r="H49" s="90">
        <f t="shared" si="22"/>
        <v>0</v>
      </c>
      <c r="I49" s="128"/>
      <c r="J49" s="12"/>
      <c r="K49" s="90">
        <f t="shared" si="23"/>
        <v>0</v>
      </c>
      <c r="L49" s="117">
        <f t="shared" si="24"/>
        <v>0</v>
      </c>
    </row>
    <row r="50" spans="1:12" s="6" customFormat="1" ht="13" x14ac:dyDescent="0.3">
      <c r="A50" s="21"/>
      <c r="B50" s="287"/>
      <c r="C50" s="162" t="str">
        <f t="shared" si="19"/>
        <v>FC</v>
      </c>
      <c r="D50" s="123"/>
      <c r="E50" s="12"/>
      <c r="F50" s="50">
        <f t="shared" si="20"/>
        <v>0</v>
      </c>
      <c r="G50" s="163">
        <f t="shared" si="21"/>
        <v>0.12345</v>
      </c>
      <c r="H50" s="90">
        <f t="shared" si="22"/>
        <v>0</v>
      </c>
      <c r="I50" s="128"/>
      <c r="J50" s="12"/>
      <c r="K50" s="90">
        <f t="shared" si="23"/>
        <v>0</v>
      </c>
      <c r="L50" s="117">
        <f t="shared" si="24"/>
        <v>0</v>
      </c>
    </row>
    <row r="51" spans="1:12" s="6" customFormat="1" ht="13" x14ac:dyDescent="0.3">
      <c r="A51" s="21"/>
      <c r="B51" s="287"/>
      <c r="C51" s="162" t="str">
        <f t="shared" si="19"/>
        <v>FC</v>
      </c>
      <c r="D51" s="123"/>
      <c r="E51" s="12"/>
      <c r="F51" s="50">
        <f t="shared" si="20"/>
        <v>0</v>
      </c>
      <c r="G51" s="163">
        <f t="shared" si="21"/>
        <v>0.12345</v>
      </c>
      <c r="H51" s="90">
        <f t="shared" si="22"/>
        <v>0</v>
      </c>
      <c r="I51" s="128"/>
      <c r="J51" s="12"/>
      <c r="K51" s="90">
        <f t="shared" si="23"/>
        <v>0</v>
      </c>
      <c r="L51" s="117">
        <f t="shared" si="24"/>
        <v>0</v>
      </c>
    </row>
    <row r="52" spans="1:12" s="6" customFormat="1" ht="13" x14ac:dyDescent="0.3">
      <c r="A52" s="21"/>
      <c r="B52" s="287"/>
      <c r="C52" s="162" t="str">
        <f t="shared" si="19"/>
        <v>FC</v>
      </c>
      <c r="D52" s="123"/>
      <c r="E52" s="12"/>
      <c r="F52" s="50">
        <f t="shared" si="20"/>
        <v>0</v>
      </c>
      <c r="G52" s="163">
        <f t="shared" si="21"/>
        <v>0.12345</v>
      </c>
      <c r="H52" s="90">
        <f t="shared" si="22"/>
        <v>0</v>
      </c>
      <c r="I52" s="128"/>
      <c r="J52" s="12"/>
      <c r="K52" s="90">
        <f t="shared" si="23"/>
        <v>0</v>
      </c>
      <c r="L52" s="117">
        <f t="shared" si="24"/>
        <v>0</v>
      </c>
    </row>
    <row r="53" spans="1:12" s="6" customFormat="1" ht="13.5" thickBot="1" x14ac:dyDescent="0.35">
      <c r="A53" s="53"/>
      <c r="B53" s="70"/>
      <c r="C53" s="74"/>
      <c r="D53" s="75"/>
      <c r="E53" s="50"/>
      <c r="F53" s="50"/>
      <c r="G53" s="51"/>
      <c r="H53" s="90"/>
      <c r="I53" s="127"/>
      <c r="J53" s="50"/>
      <c r="K53" s="90"/>
      <c r="L53" s="117"/>
    </row>
    <row r="54" spans="1:12" s="6" customFormat="1" ht="13.5" thickBot="1" x14ac:dyDescent="0.35">
      <c r="A54" s="57"/>
      <c r="B54" s="64" t="str">
        <f>+"SUB-TOTAL:  "&amp;A15</f>
        <v>SUB-TOTAL:  G3.2</v>
      </c>
      <c r="C54" s="61"/>
      <c r="D54" s="138"/>
      <c r="E54" s="52"/>
      <c r="F54" s="52">
        <f>SUM(F15:F53)</f>
        <v>0</v>
      </c>
      <c r="G54" s="126">
        <f>$B$8</f>
        <v>0.12345</v>
      </c>
      <c r="H54" s="109">
        <f>SUM(H15:H53)</f>
        <v>0</v>
      </c>
      <c r="I54" s="129"/>
      <c r="J54" s="52"/>
      <c r="K54" s="109">
        <f>SUM(K15:K53)</f>
        <v>0</v>
      </c>
      <c r="L54" s="118">
        <f>SUM(L15:L53)</f>
        <v>0</v>
      </c>
    </row>
    <row r="55" spans="1:12" s="6" customFormat="1" ht="13" x14ac:dyDescent="0.3">
      <c r="A55" s="4"/>
      <c r="B55" s="4"/>
      <c r="C55" s="9"/>
      <c r="D55" s="139"/>
      <c r="E55" s="155"/>
      <c r="F55" s="155"/>
      <c r="G55" s="4"/>
      <c r="H55" s="110"/>
      <c r="I55" s="130"/>
      <c r="J55" s="155"/>
      <c r="K55" s="157"/>
      <c r="L55" s="157"/>
    </row>
    <row r="56" spans="1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1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1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1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1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1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1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1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1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x14ac:dyDescent="0.2">
      <c r="E103" s="85"/>
      <c r="F103" s="105"/>
    </row>
    <row r="104" spans="4:12" x14ac:dyDescent="0.2">
      <c r="E104" s="85"/>
      <c r="F104" s="105"/>
    </row>
    <row r="105" spans="4:12" x14ac:dyDescent="0.2">
      <c r="E105" s="85"/>
      <c r="F105" s="105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0" tint="-0.34998626667073579"/>
  </sheetPr>
  <dimension ref="A1:L102"/>
  <sheetViews>
    <sheetView showGridLines="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224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299" t="s">
        <v>225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299" t="s">
        <v>165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01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02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64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65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66"/>
    </row>
    <row r="15" spans="1:12" s="6" customFormat="1" ht="13" x14ac:dyDescent="0.3">
      <c r="A15" s="45" t="str">
        <f>B5</f>
        <v>G3.3</v>
      </c>
      <c r="B15" s="46" t="str">
        <f>B6</f>
        <v>Shelters</v>
      </c>
      <c r="C15" s="45"/>
      <c r="D15" s="75"/>
      <c r="E15" s="49"/>
      <c r="F15" s="49"/>
      <c r="G15" s="49"/>
      <c r="H15" s="108"/>
      <c r="I15" s="107"/>
      <c r="J15" s="49"/>
      <c r="K15" s="108"/>
      <c r="L15" s="116"/>
    </row>
    <row r="16" spans="1:12" s="6" customFormat="1" ht="25" x14ac:dyDescent="0.3">
      <c r="A16" s="53"/>
      <c r="B16" s="70" t="s">
        <v>31</v>
      </c>
      <c r="C16" s="65"/>
      <c r="D16" s="75"/>
      <c r="E16" s="50"/>
      <c r="F16" s="50"/>
      <c r="G16" s="51"/>
      <c r="H16" s="90"/>
      <c r="I16" s="127"/>
      <c r="J16" s="50"/>
      <c r="K16" s="90"/>
      <c r="L16" s="117"/>
    </row>
    <row r="17" spans="1:12" s="6" customFormat="1" ht="13" x14ac:dyDescent="0.3">
      <c r="A17" s="53"/>
      <c r="B17" s="70"/>
      <c r="C17" s="65"/>
      <c r="D17" s="75"/>
      <c r="E17" s="50"/>
      <c r="F17" s="50"/>
      <c r="G17" s="51"/>
      <c r="H17" s="90"/>
      <c r="I17" s="127"/>
      <c r="J17" s="50"/>
      <c r="K17" s="90"/>
      <c r="L17" s="117"/>
    </row>
    <row r="18" spans="1:12" s="6" customFormat="1" ht="13" x14ac:dyDescent="0.3">
      <c r="A18" s="53" t="s">
        <v>226</v>
      </c>
      <c r="B18" s="56" t="s">
        <v>32</v>
      </c>
      <c r="C18" s="162" t="str">
        <f t="shared" ref="C18:C37" si="0">$B$7</f>
        <v>FC</v>
      </c>
      <c r="D18" s="123"/>
      <c r="E18" s="12"/>
      <c r="F18" s="77">
        <f t="shared" ref="F18:F37" si="1">D18*E18</f>
        <v>0</v>
      </c>
      <c r="G18" s="173">
        <f t="shared" ref="G18:G37" si="2">$B$8</f>
        <v>0.12345</v>
      </c>
      <c r="H18" s="115">
        <f t="shared" ref="H18:H37" si="3">IF(G18&lt;&gt;0,F18/G18,0)</f>
        <v>0</v>
      </c>
      <c r="I18" s="128"/>
      <c r="J18" s="12"/>
      <c r="K18" s="90">
        <f t="shared" ref="K18:K37" si="4">I18*J18</f>
        <v>0</v>
      </c>
      <c r="L18" s="117">
        <f t="shared" ref="L18:L37" si="5">IF(OR(J18&gt;0,H18&gt;0),H18+K18,0)</f>
        <v>0</v>
      </c>
    </row>
    <row r="19" spans="1:12" s="6" customFormat="1" ht="13" x14ac:dyDescent="0.3">
      <c r="A19" s="53" t="s">
        <v>227</v>
      </c>
      <c r="B19" s="56" t="s">
        <v>33</v>
      </c>
      <c r="C19" s="162" t="str">
        <f t="shared" si="0"/>
        <v>FC</v>
      </c>
      <c r="D19" s="123"/>
      <c r="E19" s="12"/>
      <c r="F19" s="77">
        <f t="shared" si="1"/>
        <v>0</v>
      </c>
      <c r="G19" s="173">
        <f t="shared" si="2"/>
        <v>0.12345</v>
      </c>
      <c r="H19" s="115">
        <f t="shared" si="3"/>
        <v>0</v>
      </c>
      <c r="I19" s="128"/>
      <c r="J19" s="12"/>
      <c r="K19" s="90">
        <f t="shared" si="4"/>
        <v>0</v>
      </c>
      <c r="L19" s="117">
        <f t="shared" si="5"/>
        <v>0</v>
      </c>
    </row>
    <row r="20" spans="1:12" s="6" customFormat="1" ht="13" x14ac:dyDescent="0.3">
      <c r="A20" s="53" t="s">
        <v>228</v>
      </c>
      <c r="B20" s="56" t="s">
        <v>34</v>
      </c>
      <c r="C20" s="162" t="str">
        <f t="shared" si="0"/>
        <v>FC</v>
      </c>
      <c r="D20" s="123"/>
      <c r="E20" s="12"/>
      <c r="F20" s="77">
        <f t="shared" si="1"/>
        <v>0</v>
      </c>
      <c r="G20" s="173">
        <f t="shared" si="2"/>
        <v>0.12345</v>
      </c>
      <c r="H20" s="115">
        <f t="shared" si="3"/>
        <v>0</v>
      </c>
      <c r="I20" s="128"/>
      <c r="J20" s="12"/>
      <c r="K20" s="90">
        <f t="shared" si="4"/>
        <v>0</v>
      </c>
      <c r="L20" s="117">
        <f t="shared" si="5"/>
        <v>0</v>
      </c>
    </row>
    <row r="21" spans="1:12" s="6" customFormat="1" ht="13" x14ac:dyDescent="0.3">
      <c r="A21" s="53" t="s">
        <v>229</v>
      </c>
      <c r="B21" s="56" t="s">
        <v>35</v>
      </c>
      <c r="C21" s="162" t="str">
        <f t="shared" si="0"/>
        <v>FC</v>
      </c>
      <c r="D21" s="123"/>
      <c r="E21" s="12"/>
      <c r="F21" s="77">
        <f t="shared" si="1"/>
        <v>0</v>
      </c>
      <c r="G21" s="173">
        <f t="shared" si="2"/>
        <v>0.12345</v>
      </c>
      <c r="H21" s="115">
        <f t="shared" si="3"/>
        <v>0</v>
      </c>
      <c r="I21" s="128"/>
      <c r="J21" s="12"/>
      <c r="K21" s="90">
        <f t="shared" si="4"/>
        <v>0</v>
      </c>
      <c r="L21" s="117">
        <f t="shared" si="5"/>
        <v>0</v>
      </c>
    </row>
    <row r="22" spans="1:12" s="6" customFormat="1" ht="13" x14ac:dyDescent="0.3">
      <c r="A22" s="53" t="s">
        <v>230</v>
      </c>
      <c r="B22" s="56" t="s">
        <v>120</v>
      </c>
      <c r="C22" s="162" t="str">
        <f t="shared" si="0"/>
        <v>FC</v>
      </c>
      <c r="D22" s="123"/>
      <c r="E22" s="12"/>
      <c r="F22" s="77">
        <f t="shared" si="1"/>
        <v>0</v>
      </c>
      <c r="G22" s="173">
        <f t="shared" si="2"/>
        <v>0.12345</v>
      </c>
      <c r="H22" s="115">
        <f t="shared" si="3"/>
        <v>0</v>
      </c>
      <c r="I22" s="128"/>
      <c r="J22" s="12"/>
      <c r="K22" s="90">
        <f t="shared" si="4"/>
        <v>0</v>
      </c>
      <c r="L22" s="117">
        <f t="shared" si="5"/>
        <v>0</v>
      </c>
    </row>
    <row r="23" spans="1:12" s="6" customFormat="1" ht="13" x14ac:dyDescent="0.3">
      <c r="A23" s="53" t="s">
        <v>290</v>
      </c>
      <c r="B23" s="56" t="s">
        <v>121</v>
      </c>
      <c r="C23" s="162" t="str">
        <f t="shared" si="0"/>
        <v>FC</v>
      </c>
      <c r="D23" s="123"/>
      <c r="E23" s="12"/>
      <c r="F23" s="77">
        <f t="shared" si="1"/>
        <v>0</v>
      </c>
      <c r="G23" s="173">
        <f t="shared" si="2"/>
        <v>0.12345</v>
      </c>
      <c r="H23" s="115">
        <f t="shared" si="3"/>
        <v>0</v>
      </c>
      <c r="I23" s="128"/>
      <c r="J23" s="12"/>
      <c r="K23" s="90">
        <f t="shared" si="4"/>
        <v>0</v>
      </c>
      <c r="L23" s="117">
        <f t="shared" si="5"/>
        <v>0</v>
      </c>
    </row>
    <row r="24" spans="1:12" s="6" customFormat="1" ht="13" x14ac:dyDescent="0.3">
      <c r="A24" s="53" t="s">
        <v>291</v>
      </c>
      <c r="B24" s="56" t="s">
        <v>126</v>
      </c>
      <c r="C24" s="162" t="str">
        <f t="shared" si="0"/>
        <v>FC</v>
      </c>
      <c r="D24" s="123"/>
      <c r="E24" s="12"/>
      <c r="F24" s="77">
        <f t="shared" si="1"/>
        <v>0</v>
      </c>
      <c r="G24" s="173">
        <f t="shared" si="2"/>
        <v>0.12345</v>
      </c>
      <c r="H24" s="115">
        <f t="shared" si="3"/>
        <v>0</v>
      </c>
      <c r="I24" s="128"/>
      <c r="J24" s="12"/>
      <c r="K24" s="90">
        <f t="shared" si="4"/>
        <v>0</v>
      </c>
      <c r="L24" s="117">
        <f t="shared" si="5"/>
        <v>0</v>
      </c>
    </row>
    <row r="25" spans="1:12" s="6" customFormat="1" ht="13" x14ac:dyDescent="0.3">
      <c r="A25" s="53" t="s">
        <v>292</v>
      </c>
      <c r="B25" s="56" t="s">
        <v>139</v>
      </c>
      <c r="C25" s="162" t="str">
        <f t="shared" si="0"/>
        <v>FC</v>
      </c>
      <c r="D25" s="123"/>
      <c r="E25" s="12"/>
      <c r="F25" s="77">
        <f t="shared" si="1"/>
        <v>0</v>
      </c>
      <c r="G25" s="173">
        <f t="shared" si="2"/>
        <v>0.12345</v>
      </c>
      <c r="H25" s="115">
        <f t="shared" si="3"/>
        <v>0</v>
      </c>
      <c r="I25" s="128"/>
      <c r="J25" s="12"/>
      <c r="K25" s="90">
        <f t="shared" si="4"/>
        <v>0</v>
      </c>
      <c r="L25" s="117">
        <f t="shared" si="5"/>
        <v>0</v>
      </c>
    </row>
    <row r="26" spans="1:12" s="6" customFormat="1" ht="13" x14ac:dyDescent="0.3">
      <c r="A26" s="53" t="s">
        <v>293</v>
      </c>
      <c r="B26" s="56" t="s">
        <v>140</v>
      </c>
      <c r="C26" s="162" t="str">
        <f t="shared" si="0"/>
        <v>FC</v>
      </c>
      <c r="D26" s="123"/>
      <c r="E26" s="12"/>
      <c r="F26" s="77">
        <f t="shared" si="1"/>
        <v>0</v>
      </c>
      <c r="G26" s="173">
        <f t="shared" si="2"/>
        <v>0.12345</v>
      </c>
      <c r="H26" s="115">
        <f t="shared" si="3"/>
        <v>0</v>
      </c>
      <c r="I26" s="128"/>
      <c r="J26" s="12"/>
      <c r="K26" s="90">
        <f t="shared" si="4"/>
        <v>0</v>
      </c>
      <c r="L26" s="117">
        <f t="shared" si="5"/>
        <v>0</v>
      </c>
    </row>
    <row r="27" spans="1:12" s="6" customFormat="1" ht="13" x14ac:dyDescent="0.3">
      <c r="A27" s="21"/>
      <c r="B27" s="22" t="s">
        <v>122</v>
      </c>
      <c r="C27" s="162" t="str">
        <f t="shared" si="0"/>
        <v>FC</v>
      </c>
      <c r="D27" s="123"/>
      <c r="E27" s="12"/>
      <c r="F27" s="77">
        <f t="shared" si="1"/>
        <v>0</v>
      </c>
      <c r="G27" s="173">
        <f t="shared" si="2"/>
        <v>0.12345</v>
      </c>
      <c r="H27" s="115">
        <f t="shared" si="3"/>
        <v>0</v>
      </c>
      <c r="I27" s="128"/>
      <c r="J27" s="12"/>
      <c r="K27" s="90">
        <f t="shared" si="4"/>
        <v>0</v>
      </c>
      <c r="L27" s="117">
        <f t="shared" si="5"/>
        <v>0</v>
      </c>
    </row>
    <row r="28" spans="1:12" s="6" customFormat="1" ht="13" x14ac:dyDescent="0.3">
      <c r="A28" s="21"/>
      <c r="B28" s="22"/>
      <c r="C28" s="162" t="str">
        <f t="shared" si="0"/>
        <v>FC</v>
      </c>
      <c r="D28" s="123"/>
      <c r="E28" s="12"/>
      <c r="F28" s="77">
        <f t="shared" si="1"/>
        <v>0</v>
      </c>
      <c r="G28" s="173">
        <f t="shared" si="2"/>
        <v>0.12345</v>
      </c>
      <c r="H28" s="115">
        <f t="shared" si="3"/>
        <v>0</v>
      </c>
      <c r="I28" s="128"/>
      <c r="J28" s="12"/>
      <c r="K28" s="90">
        <f t="shared" si="4"/>
        <v>0</v>
      </c>
      <c r="L28" s="117">
        <f t="shared" si="5"/>
        <v>0</v>
      </c>
    </row>
    <row r="29" spans="1:12" s="6" customFormat="1" ht="13" x14ac:dyDescent="0.3">
      <c r="A29" s="21"/>
      <c r="B29" s="22"/>
      <c r="C29" s="162" t="str">
        <f t="shared" si="0"/>
        <v>FC</v>
      </c>
      <c r="D29" s="123"/>
      <c r="E29" s="12"/>
      <c r="F29" s="77">
        <f t="shared" si="1"/>
        <v>0</v>
      </c>
      <c r="G29" s="173">
        <f t="shared" si="2"/>
        <v>0.12345</v>
      </c>
      <c r="H29" s="115">
        <f t="shared" si="3"/>
        <v>0</v>
      </c>
      <c r="I29" s="128"/>
      <c r="J29" s="12"/>
      <c r="K29" s="90">
        <f t="shared" si="4"/>
        <v>0</v>
      </c>
      <c r="L29" s="117">
        <f t="shared" si="5"/>
        <v>0</v>
      </c>
    </row>
    <row r="30" spans="1:12" s="6" customFormat="1" ht="13" x14ac:dyDescent="0.3">
      <c r="A30" s="21"/>
      <c r="B30" s="22"/>
      <c r="C30" s="162" t="str">
        <f t="shared" si="0"/>
        <v>FC</v>
      </c>
      <c r="D30" s="123"/>
      <c r="E30" s="12"/>
      <c r="F30" s="77">
        <f t="shared" si="1"/>
        <v>0</v>
      </c>
      <c r="G30" s="173">
        <f t="shared" si="2"/>
        <v>0.12345</v>
      </c>
      <c r="H30" s="115">
        <f t="shared" si="3"/>
        <v>0</v>
      </c>
      <c r="I30" s="128"/>
      <c r="J30" s="12"/>
      <c r="K30" s="90">
        <f t="shared" si="4"/>
        <v>0</v>
      </c>
      <c r="L30" s="117">
        <f t="shared" si="5"/>
        <v>0</v>
      </c>
    </row>
    <row r="31" spans="1:12" s="6" customFormat="1" ht="13" x14ac:dyDescent="0.3">
      <c r="A31" s="21"/>
      <c r="B31" s="22"/>
      <c r="C31" s="162" t="str">
        <f t="shared" si="0"/>
        <v>FC</v>
      </c>
      <c r="D31" s="123"/>
      <c r="E31" s="12"/>
      <c r="F31" s="77">
        <f t="shared" si="1"/>
        <v>0</v>
      </c>
      <c r="G31" s="173">
        <f t="shared" si="2"/>
        <v>0.12345</v>
      </c>
      <c r="H31" s="115">
        <f t="shared" si="3"/>
        <v>0</v>
      </c>
      <c r="I31" s="128"/>
      <c r="J31" s="12"/>
      <c r="K31" s="90">
        <f t="shared" si="4"/>
        <v>0</v>
      </c>
      <c r="L31" s="117">
        <f t="shared" si="5"/>
        <v>0</v>
      </c>
    </row>
    <row r="32" spans="1:12" s="6" customFormat="1" ht="13" x14ac:dyDescent="0.3">
      <c r="A32" s="21"/>
      <c r="B32" s="22"/>
      <c r="C32" s="162" t="str">
        <f t="shared" si="0"/>
        <v>FC</v>
      </c>
      <c r="D32" s="123"/>
      <c r="E32" s="12"/>
      <c r="F32" s="77">
        <f t="shared" si="1"/>
        <v>0</v>
      </c>
      <c r="G32" s="173">
        <f t="shared" si="2"/>
        <v>0.12345</v>
      </c>
      <c r="H32" s="115">
        <f t="shared" si="3"/>
        <v>0</v>
      </c>
      <c r="I32" s="128"/>
      <c r="J32" s="12"/>
      <c r="K32" s="90">
        <f t="shared" si="4"/>
        <v>0</v>
      </c>
      <c r="L32" s="117">
        <f t="shared" si="5"/>
        <v>0</v>
      </c>
    </row>
    <row r="33" spans="1:12" s="6" customFormat="1" ht="13" x14ac:dyDescent="0.3">
      <c r="A33" s="21"/>
      <c r="B33" s="22"/>
      <c r="C33" s="162" t="str">
        <f t="shared" si="0"/>
        <v>FC</v>
      </c>
      <c r="D33" s="123"/>
      <c r="E33" s="12"/>
      <c r="F33" s="77">
        <f t="shared" si="1"/>
        <v>0</v>
      </c>
      <c r="G33" s="173">
        <f t="shared" si="2"/>
        <v>0.12345</v>
      </c>
      <c r="H33" s="115">
        <f t="shared" si="3"/>
        <v>0</v>
      </c>
      <c r="I33" s="128"/>
      <c r="J33" s="12"/>
      <c r="K33" s="90">
        <f t="shared" si="4"/>
        <v>0</v>
      </c>
      <c r="L33" s="117">
        <f t="shared" si="5"/>
        <v>0</v>
      </c>
    </row>
    <row r="34" spans="1:12" s="6" customFormat="1" ht="13" x14ac:dyDescent="0.3">
      <c r="A34" s="21"/>
      <c r="B34" s="22"/>
      <c r="C34" s="162" t="str">
        <f t="shared" si="0"/>
        <v>FC</v>
      </c>
      <c r="D34" s="123"/>
      <c r="E34" s="12"/>
      <c r="F34" s="77">
        <f t="shared" si="1"/>
        <v>0</v>
      </c>
      <c r="G34" s="173">
        <f t="shared" si="2"/>
        <v>0.12345</v>
      </c>
      <c r="H34" s="115">
        <f t="shared" si="3"/>
        <v>0</v>
      </c>
      <c r="I34" s="128"/>
      <c r="J34" s="12"/>
      <c r="K34" s="90">
        <f t="shared" si="4"/>
        <v>0</v>
      </c>
      <c r="L34" s="117">
        <f t="shared" si="5"/>
        <v>0</v>
      </c>
    </row>
    <row r="35" spans="1:12" s="6" customFormat="1" ht="13" x14ac:dyDescent="0.3">
      <c r="A35" s="21"/>
      <c r="B35" s="22"/>
      <c r="C35" s="162" t="str">
        <f t="shared" si="0"/>
        <v>FC</v>
      </c>
      <c r="D35" s="123"/>
      <c r="E35" s="12"/>
      <c r="F35" s="77">
        <f t="shared" si="1"/>
        <v>0</v>
      </c>
      <c r="G35" s="173">
        <f t="shared" si="2"/>
        <v>0.12345</v>
      </c>
      <c r="H35" s="115">
        <f t="shared" si="3"/>
        <v>0</v>
      </c>
      <c r="I35" s="128"/>
      <c r="J35" s="12"/>
      <c r="K35" s="90">
        <f t="shared" si="4"/>
        <v>0</v>
      </c>
      <c r="L35" s="117">
        <f t="shared" si="5"/>
        <v>0</v>
      </c>
    </row>
    <row r="36" spans="1:12" s="6" customFormat="1" ht="13" x14ac:dyDescent="0.3">
      <c r="A36" s="21"/>
      <c r="B36" s="22"/>
      <c r="C36" s="162" t="str">
        <f t="shared" si="0"/>
        <v>FC</v>
      </c>
      <c r="D36" s="123"/>
      <c r="E36" s="12"/>
      <c r="F36" s="77">
        <f>D36*E36</f>
        <v>0</v>
      </c>
      <c r="G36" s="173">
        <f t="shared" si="2"/>
        <v>0.12345</v>
      </c>
      <c r="H36" s="115">
        <f>IF(G36&lt;&gt;0,F36/G36,0)</f>
        <v>0</v>
      </c>
      <c r="I36" s="128"/>
      <c r="J36" s="12"/>
      <c r="K36" s="90">
        <f>I36*J36</f>
        <v>0</v>
      </c>
      <c r="L36" s="117">
        <f t="shared" si="5"/>
        <v>0</v>
      </c>
    </row>
    <row r="37" spans="1:12" s="6" customFormat="1" ht="13" x14ac:dyDescent="0.3">
      <c r="A37" s="21"/>
      <c r="B37" s="22"/>
      <c r="C37" s="162" t="str">
        <f t="shared" si="0"/>
        <v>FC</v>
      </c>
      <c r="D37" s="123"/>
      <c r="E37" s="12"/>
      <c r="F37" s="77">
        <f t="shared" si="1"/>
        <v>0</v>
      </c>
      <c r="G37" s="173">
        <f t="shared" si="2"/>
        <v>0.12345</v>
      </c>
      <c r="H37" s="115">
        <f t="shared" si="3"/>
        <v>0</v>
      </c>
      <c r="I37" s="128"/>
      <c r="J37" s="12"/>
      <c r="K37" s="90">
        <f t="shared" si="4"/>
        <v>0</v>
      </c>
      <c r="L37" s="117">
        <f t="shared" si="5"/>
        <v>0</v>
      </c>
    </row>
    <row r="38" spans="1:12" s="6" customFormat="1" ht="13.5" thickBot="1" x14ac:dyDescent="0.35">
      <c r="A38" s="53"/>
      <c r="B38" s="70"/>
      <c r="C38" s="74"/>
      <c r="D38" s="75"/>
      <c r="E38" s="50"/>
      <c r="F38" s="50"/>
      <c r="G38" s="51"/>
      <c r="H38" s="90"/>
      <c r="I38" s="127"/>
      <c r="J38" s="50"/>
      <c r="K38" s="90"/>
      <c r="L38" s="117"/>
    </row>
    <row r="39" spans="1:12" s="6" customFormat="1" ht="13.5" thickBot="1" x14ac:dyDescent="0.35">
      <c r="A39" s="57"/>
      <c r="B39" s="64" t="str">
        <f>+"SUB-TOTAL:  "&amp;A15</f>
        <v>SUB-TOTAL:  G3.3</v>
      </c>
      <c r="C39" s="61"/>
      <c r="D39" s="138"/>
      <c r="E39" s="52"/>
      <c r="F39" s="52">
        <f>SUM(F15:F38)</f>
        <v>0</v>
      </c>
      <c r="G39" s="52"/>
      <c r="H39" s="109">
        <f>SUM(H15:H38)</f>
        <v>0</v>
      </c>
      <c r="I39" s="129"/>
      <c r="J39" s="52">
        <f>SUM(J15:J38)</f>
        <v>0</v>
      </c>
      <c r="K39" s="109">
        <f>SUM(K15:K38)</f>
        <v>0</v>
      </c>
      <c r="L39" s="118">
        <f>SUM(L15:L38)</f>
        <v>0</v>
      </c>
    </row>
    <row r="40" spans="1:12" s="6" customFormat="1" ht="13" x14ac:dyDescent="0.3">
      <c r="A40" s="4"/>
      <c r="B40" s="4"/>
      <c r="C40" s="9"/>
      <c r="D40" s="139"/>
      <c r="E40" s="155"/>
      <c r="F40" s="155"/>
      <c r="G40" s="4"/>
      <c r="H40" s="110"/>
      <c r="I40" s="130"/>
      <c r="J40" s="155"/>
      <c r="K40" s="157"/>
      <c r="L40" s="157"/>
    </row>
    <row r="41" spans="1:12" ht="10.5" x14ac:dyDescent="0.25">
      <c r="D41" s="140"/>
      <c r="E41" s="154"/>
      <c r="F41" s="156"/>
      <c r="H41" s="111"/>
      <c r="I41" s="131"/>
      <c r="J41" s="154"/>
      <c r="K41" s="160"/>
      <c r="L41" s="160"/>
    </row>
    <row r="42" spans="1:12" ht="10.5" x14ac:dyDescent="0.25">
      <c r="D42" s="140"/>
      <c r="E42" s="154"/>
      <c r="F42" s="156"/>
      <c r="H42" s="111"/>
      <c r="I42" s="131"/>
      <c r="J42" s="154"/>
      <c r="K42" s="160"/>
      <c r="L42" s="160"/>
    </row>
    <row r="43" spans="1:12" ht="10.5" x14ac:dyDescent="0.25">
      <c r="D43" s="140"/>
      <c r="E43" s="154"/>
      <c r="F43" s="156"/>
      <c r="H43" s="111"/>
      <c r="I43" s="131"/>
      <c r="J43" s="154"/>
      <c r="K43" s="160"/>
      <c r="L43" s="160"/>
    </row>
    <row r="44" spans="1:12" ht="10.5" x14ac:dyDescent="0.25">
      <c r="D44" s="140"/>
      <c r="E44" s="154"/>
      <c r="F44" s="156"/>
      <c r="H44" s="111"/>
      <c r="I44" s="131"/>
      <c r="J44" s="154"/>
      <c r="K44" s="160"/>
      <c r="L44" s="160"/>
    </row>
    <row r="45" spans="1:12" ht="10.5" x14ac:dyDescent="0.25">
      <c r="D45" s="140"/>
      <c r="E45" s="154"/>
      <c r="F45" s="156"/>
      <c r="H45" s="111"/>
      <c r="I45" s="131"/>
      <c r="J45" s="154"/>
      <c r="K45" s="160"/>
      <c r="L45" s="160"/>
    </row>
    <row r="46" spans="1:12" ht="10.5" x14ac:dyDescent="0.25">
      <c r="D46" s="140"/>
      <c r="E46" s="154"/>
      <c r="F46" s="156"/>
      <c r="H46" s="111"/>
      <c r="I46" s="131"/>
      <c r="J46" s="154"/>
      <c r="K46" s="160"/>
      <c r="L46" s="160"/>
    </row>
    <row r="47" spans="1:12" ht="10.5" x14ac:dyDescent="0.25">
      <c r="D47" s="140"/>
      <c r="E47" s="154"/>
      <c r="F47" s="156"/>
      <c r="H47" s="111"/>
      <c r="I47" s="131"/>
      <c r="J47" s="154"/>
      <c r="K47" s="160"/>
      <c r="L47" s="160"/>
    </row>
    <row r="48" spans="1:12" ht="10.5" x14ac:dyDescent="0.25">
      <c r="D48" s="140"/>
      <c r="E48" s="154"/>
      <c r="F48" s="156"/>
      <c r="H48" s="111"/>
      <c r="I48" s="131"/>
      <c r="J48" s="154"/>
      <c r="K48" s="160"/>
      <c r="L48" s="160"/>
    </row>
    <row r="49" spans="4:12" ht="10.5" x14ac:dyDescent="0.25">
      <c r="D49" s="140"/>
      <c r="E49" s="154"/>
      <c r="F49" s="156"/>
      <c r="H49" s="111"/>
      <c r="I49" s="131"/>
      <c r="J49" s="154"/>
      <c r="K49" s="160"/>
      <c r="L49" s="160"/>
    </row>
    <row r="50" spans="4:12" ht="10.5" x14ac:dyDescent="0.25">
      <c r="D50" s="140"/>
      <c r="E50" s="154"/>
      <c r="F50" s="156"/>
      <c r="H50" s="111"/>
      <c r="I50" s="131"/>
      <c r="J50" s="154"/>
      <c r="K50" s="160"/>
      <c r="L50" s="160"/>
    </row>
    <row r="51" spans="4:12" ht="10.5" x14ac:dyDescent="0.25">
      <c r="D51" s="140"/>
      <c r="E51" s="154"/>
      <c r="F51" s="156"/>
      <c r="H51" s="111"/>
      <c r="I51" s="131"/>
      <c r="J51" s="154"/>
      <c r="K51" s="160"/>
      <c r="L51" s="160"/>
    </row>
    <row r="52" spans="4:12" ht="10.5" x14ac:dyDescent="0.25">
      <c r="D52" s="140"/>
      <c r="E52" s="154"/>
      <c r="F52" s="156"/>
      <c r="H52" s="111"/>
      <c r="I52" s="131"/>
      <c r="J52" s="154"/>
      <c r="K52" s="160"/>
      <c r="L52" s="160"/>
    </row>
    <row r="53" spans="4:12" ht="10.5" x14ac:dyDescent="0.25">
      <c r="D53" s="140"/>
      <c r="E53" s="154"/>
      <c r="F53" s="156"/>
      <c r="H53" s="111"/>
      <c r="I53" s="131"/>
      <c r="J53" s="154"/>
      <c r="K53" s="160"/>
      <c r="L53" s="160"/>
    </row>
    <row r="54" spans="4:12" ht="10.5" x14ac:dyDescent="0.25">
      <c r="D54" s="140"/>
      <c r="E54" s="154"/>
      <c r="F54" s="156"/>
      <c r="H54" s="111"/>
      <c r="I54" s="131"/>
      <c r="J54" s="154"/>
      <c r="K54" s="160"/>
      <c r="L54" s="160"/>
    </row>
    <row r="55" spans="4:12" ht="10.5" x14ac:dyDescent="0.25">
      <c r="D55" s="140"/>
      <c r="E55" s="154"/>
      <c r="F55" s="156"/>
      <c r="H55" s="111"/>
      <c r="I55" s="131"/>
      <c r="J55" s="154"/>
      <c r="K55" s="160"/>
      <c r="L55" s="160"/>
    </row>
    <row r="56" spans="4:12" ht="10.5" x14ac:dyDescent="0.25">
      <c r="D56" s="140"/>
      <c r="E56" s="154"/>
      <c r="F56" s="156"/>
      <c r="H56" s="111"/>
      <c r="I56" s="131"/>
      <c r="J56" s="154"/>
      <c r="K56" s="160"/>
      <c r="L56" s="160"/>
    </row>
    <row r="57" spans="4:12" ht="10.5" x14ac:dyDescent="0.25">
      <c r="D57" s="140"/>
      <c r="E57" s="154"/>
      <c r="F57" s="156"/>
      <c r="H57" s="111"/>
      <c r="I57" s="131"/>
      <c r="J57" s="154"/>
      <c r="K57" s="160"/>
      <c r="L57" s="160"/>
    </row>
    <row r="58" spans="4:12" ht="10.5" x14ac:dyDescent="0.25">
      <c r="D58" s="140"/>
      <c r="E58" s="154"/>
      <c r="F58" s="156"/>
      <c r="H58" s="111"/>
      <c r="I58" s="131"/>
      <c r="J58" s="154"/>
      <c r="K58" s="160"/>
      <c r="L58" s="160"/>
    </row>
    <row r="59" spans="4:12" ht="10.5" x14ac:dyDescent="0.25">
      <c r="D59" s="140"/>
      <c r="E59" s="154"/>
      <c r="F59" s="156"/>
      <c r="H59" s="111"/>
      <c r="I59" s="131"/>
      <c r="J59" s="154"/>
      <c r="K59" s="160"/>
      <c r="L59" s="160"/>
    </row>
    <row r="60" spans="4:12" ht="10.5" x14ac:dyDescent="0.25">
      <c r="D60" s="140"/>
      <c r="E60" s="154"/>
      <c r="F60" s="156"/>
      <c r="H60" s="111"/>
      <c r="I60" s="131"/>
      <c r="J60" s="154"/>
      <c r="K60" s="160"/>
      <c r="L60" s="160"/>
    </row>
    <row r="61" spans="4:12" ht="10.5" x14ac:dyDescent="0.25">
      <c r="D61" s="140"/>
      <c r="E61" s="154"/>
      <c r="F61" s="156"/>
      <c r="H61" s="111"/>
      <c r="I61" s="131"/>
      <c r="J61" s="154"/>
      <c r="K61" s="160"/>
      <c r="L61" s="160"/>
    </row>
    <row r="62" spans="4:12" ht="10.5" x14ac:dyDescent="0.25">
      <c r="D62" s="140"/>
      <c r="E62" s="154"/>
      <c r="F62" s="156"/>
      <c r="H62" s="111"/>
      <c r="I62" s="131"/>
      <c r="J62" s="154"/>
      <c r="K62" s="160"/>
      <c r="L62" s="160"/>
    </row>
    <row r="63" spans="4:12" ht="10.5" x14ac:dyDescent="0.25">
      <c r="D63" s="140"/>
      <c r="E63" s="154"/>
      <c r="F63" s="156"/>
      <c r="H63" s="111"/>
      <c r="I63" s="131"/>
      <c r="J63" s="154"/>
      <c r="K63" s="160"/>
      <c r="L63" s="160"/>
    </row>
    <row r="64" spans="4:12" ht="10.5" x14ac:dyDescent="0.25">
      <c r="D64" s="140"/>
      <c r="E64" s="154"/>
      <c r="F64" s="156"/>
      <c r="H64" s="111"/>
      <c r="I64" s="131"/>
      <c r="J64" s="154"/>
      <c r="K64" s="160"/>
      <c r="L64" s="160"/>
    </row>
    <row r="65" spans="4:12" ht="10.5" x14ac:dyDescent="0.25">
      <c r="D65" s="140"/>
      <c r="E65" s="154"/>
      <c r="F65" s="156"/>
      <c r="H65" s="111"/>
      <c r="I65" s="131"/>
      <c r="J65" s="154"/>
      <c r="K65" s="160"/>
      <c r="L65" s="160"/>
    </row>
    <row r="66" spans="4:12" ht="10.5" x14ac:dyDescent="0.25">
      <c r="D66" s="140"/>
      <c r="E66" s="154"/>
      <c r="F66" s="156"/>
      <c r="H66" s="111"/>
      <c r="I66" s="131"/>
      <c r="J66" s="154"/>
      <c r="K66" s="160"/>
      <c r="L66" s="160"/>
    </row>
    <row r="67" spans="4:12" ht="10.5" x14ac:dyDescent="0.25">
      <c r="D67" s="140"/>
      <c r="E67" s="154"/>
      <c r="F67" s="156"/>
      <c r="H67" s="111"/>
      <c r="I67" s="131"/>
      <c r="J67" s="154"/>
      <c r="K67" s="160"/>
      <c r="L67" s="160"/>
    </row>
    <row r="68" spans="4:12" ht="10.5" x14ac:dyDescent="0.25">
      <c r="D68" s="140"/>
      <c r="E68" s="154"/>
      <c r="F68" s="156"/>
      <c r="H68" s="111"/>
      <c r="I68" s="131"/>
      <c r="J68" s="154"/>
      <c r="K68" s="160"/>
      <c r="L68" s="160"/>
    </row>
    <row r="69" spans="4:12" ht="10.5" x14ac:dyDescent="0.25">
      <c r="D69" s="140"/>
      <c r="E69" s="154"/>
      <c r="F69" s="156"/>
      <c r="H69" s="111"/>
      <c r="I69" s="131"/>
      <c r="J69" s="154"/>
      <c r="K69" s="160"/>
      <c r="L69" s="160"/>
    </row>
    <row r="70" spans="4:12" ht="10.5" x14ac:dyDescent="0.25">
      <c r="D70" s="140"/>
      <c r="E70" s="154"/>
      <c r="F70" s="156"/>
      <c r="H70" s="111"/>
      <c r="I70" s="131"/>
      <c r="J70" s="154"/>
      <c r="K70" s="160"/>
      <c r="L70" s="160"/>
    </row>
    <row r="71" spans="4:12" ht="10.5" x14ac:dyDescent="0.25">
      <c r="D71" s="140"/>
      <c r="E71" s="154"/>
      <c r="F71" s="156"/>
      <c r="H71" s="111"/>
      <c r="I71" s="131"/>
      <c r="J71" s="154"/>
      <c r="K71" s="160"/>
      <c r="L71" s="160"/>
    </row>
    <row r="72" spans="4:12" ht="10.5" x14ac:dyDescent="0.25">
      <c r="D72" s="140"/>
      <c r="E72" s="154"/>
      <c r="F72" s="156"/>
      <c r="H72" s="111"/>
      <c r="I72" s="131"/>
      <c r="J72" s="154"/>
      <c r="K72" s="160"/>
      <c r="L72" s="160"/>
    </row>
    <row r="73" spans="4:12" ht="10.5" x14ac:dyDescent="0.25">
      <c r="D73" s="140"/>
      <c r="E73" s="154"/>
      <c r="F73" s="156"/>
      <c r="H73" s="111"/>
      <c r="I73" s="131"/>
      <c r="J73" s="154"/>
      <c r="K73" s="160"/>
      <c r="L73" s="160"/>
    </row>
    <row r="74" spans="4:12" ht="10.5" x14ac:dyDescent="0.25">
      <c r="D74" s="140"/>
      <c r="E74" s="154"/>
      <c r="F74" s="156"/>
      <c r="H74" s="111"/>
      <c r="I74" s="131"/>
      <c r="J74" s="154"/>
      <c r="K74" s="160"/>
      <c r="L74" s="160"/>
    </row>
    <row r="75" spans="4:12" ht="10.5" x14ac:dyDescent="0.25">
      <c r="D75" s="140"/>
      <c r="E75" s="154"/>
      <c r="F75" s="156"/>
      <c r="H75" s="111"/>
      <c r="I75" s="131"/>
      <c r="J75" s="154"/>
      <c r="K75" s="160"/>
      <c r="L75" s="160"/>
    </row>
    <row r="76" spans="4:12" ht="10.5" x14ac:dyDescent="0.25">
      <c r="D76" s="140"/>
      <c r="E76" s="154"/>
      <c r="F76" s="156"/>
      <c r="H76" s="111"/>
      <c r="I76" s="131"/>
      <c r="J76" s="154"/>
      <c r="K76" s="160"/>
      <c r="L76" s="160"/>
    </row>
    <row r="77" spans="4:12" ht="10.5" x14ac:dyDescent="0.25">
      <c r="D77" s="140"/>
      <c r="E77" s="154"/>
      <c r="F77" s="156"/>
      <c r="H77" s="111"/>
      <c r="I77" s="131"/>
      <c r="J77" s="154"/>
      <c r="K77" s="160"/>
      <c r="L77" s="160"/>
    </row>
    <row r="78" spans="4:12" ht="10.5" x14ac:dyDescent="0.25">
      <c r="D78" s="140"/>
      <c r="E78" s="154"/>
      <c r="F78" s="156"/>
      <c r="H78" s="111"/>
      <c r="I78" s="131"/>
      <c r="J78" s="154"/>
      <c r="K78" s="160"/>
      <c r="L78" s="160"/>
    </row>
    <row r="79" spans="4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4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x14ac:dyDescent="0.2">
      <c r="E100" s="85"/>
      <c r="F100" s="105"/>
    </row>
    <row r="101" spans="4:12" x14ac:dyDescent="0.2">
      <c r="E101" s="85"/>
      <c r="F101" s="105"/>
    </row>
    <row r="102" spans="4:12" x14ac:dyDescent="0.2">
      <c r="E102" s="85"/>
      <c r="F102" s="105"/>
    </row>
  </sheetData>
  <sheetProtection formatCells="0" formatColumns="0" formatRows="0" insertColumns="0" inser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1">
    <tabColor theme="0" tint="-0.14999847407452621"/>
  </sheetPr>
  <dimension ref="A1:L116"/>
  <sheetViews>
    <sheetView showGridLines="0" zoomScale="80" zoomScaleNormal="80" workbookViewId="0">
      <selection activeCell="C12" sqref="C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4.6640625" style="2" customWidth="1"/>
    <col min="4" max="4" width="11.44140625" style="2" customWidth="1"/>
    <col min="5" max="5" width="14.6640625" style="2" customWidth="1"/>
    <col min="6" max="7" width="14.6640625" style="3" customWidth="1"/>
    <col min="8" max="8" width="15.6640625" style="3" customWidth="1"/>
    <col min="9" max="9" width="11.44140625" style="3" customWidth="1"/>
    <col min="10" max="10" width="14.6640625" style="2" customWidth="1"/>
    <col min="11" max="11" width="15.6640625" style="3" customWidth="1"/>
    <col min="12" max="12" width="17.6640625" style="3" customWidth="1"/>
    <col min="13" max="16384" width="9.33203125" style="2"/>
  </cols>
  <sheetData>
    <row r="1" spans="1:12" ht="13" x14ac:dyDescent="0.3">
      <c r="A1" s="355" t="s">
        <v>236</v>
      </c>
      <c r="B1" s="355"/>
    </row>
    <row r="2" spans="1:12" s="6" customFormat="1" ht="13" x14ac:dyDescent="0.3">
      <c r="A2" s="355" t="s">
        <v>54</v>
      </c>
      <c r="B2" s="355"/>
      <c r="C2" s="4"/>
      <c r="D2" s="4"/>
      <c r="E2" s="4"/>
      <c r="F2" s="4"/>
      <c r="G2" s="4"/>
      <c r="H2" s="4"/>
      <c r="I2" s="4"/>
      <c r="J2" s="4"/>
      <c r="K2" s="4"/>
      <c r="L2" s="9"/>
    </row>
    <row r="3" spans="1:12" s="6" customFormat="1" ht="13" x14ac:dyDescent="0.3">
      <c r="A3" s="29" t="s">
        <v>262</v>
      </c>
      <c r="B3" s="300" t="str">
        <f>'Bidder Info'!D3</f>
        <v>Bidder Name</v>
      </c>
      <c r="C3" s="10"/>
      <c r="D3" s="10"/>
      <c r="E3" s="4"/>
      <c r="F3" s="4"/>
      <c r="G3" s="4"/>
      <c r="H3" s="4"/>
      <c r="I3" s="4"/>
      <c r="J3" s="4"/>
      <c r="K3" s="4"/>
      <c r="L3" s="4"/>
    </row>
    <row r="4" spans="1:12" s="6" customFormat="1" ht="13" x14ac:dyDescent="0.3">
      <c r="A4" s="29" t="s">
        <v>30</v>
      </c>
      <c r="B4" s="299" t="str">
        <f>Instructions!$D$3</f>
        <v xml:space="preserve">VHF Coastal Coverage </v>
      </c>
      <c r="C4" s="10"/>
      <c r="D4" s="10"/>
      <c r="E4" s="4"/>
      <c r="F4" s="9"/>
      <c r="G4" s="9"/>
      <c r="H4" s="13"/>
      <c r="I4" s="13"/>
      <c r="J4" s="4"/>
      <c r="K4" s="4"/>
      <c r="L4" s="4"/>
    </row>
    <row r="5" spans="1:12" s="6" customFormat="1" ht="13" x14ac:dyDescent="0.3">
      <c r="A5" s="29" t="s">
        <v>29</v>
      </c>
      <c r="B5" s="300" t="s">
        <v>106</v>
      </c>
      <c r="C5" s="10"/>
      <c r="D5" s="10"/>
      <c r="E5" s="4"/>
      <c r="F5" s="9"/>
      <c r="G5" s="9"/>
      <c r="H5" s="13"/>
      <c r="I5" s="13"/>
      <c r="J5" s="4"/>
      <c r="K5" s="4"/>
      <c r="L5" s="4"/>
    </row>
    <row r="6" spans="1:12" s="6" customFormat="1" ht="13" x14ac:dyDescent="0.3">
      <c r="A6" s="29" t="s">
        <v>28</v>
      </c>
      <c r="B6" s="299" t="s">
        <v>305</v>
      </c>
      <c r="C6" s="10"/>
      <c r="D6" s="10"/>
      <c r="E6" s="4"/>
      <c r="F6" s="9"/>
      <c r="G6" s="9"/>
      <c r="H6" s="13"/>
      <c r="I6" s="13"/>
      <c r="J6" s="4"/>
      <c r="K6" s="4"/>
      <c r="L6" s="4"/>
    </row>
    <row r="7" spans="1:12" s="6" customFormat="1" ht="13" x14ac:dyDescent="0.3">
      <c r="A7" s="29" t="s">
        <v>110</v>
      </c>
      <c r="B7" s="300" t="str">
        <f>'Bidder Info'!D4</f>
        <v>FC</v>
      </c>
      <c r="C7" s="10"/>
      <c r="D7" s="10"/>
      <c r="E7" s="4"/>
      <c r="F7" s="9"/>
      <c r="G7" s="9"/>
      <c r="H7" s="13"/>
      <c r="I7" s="13"/>
      <c r="J7" s="4"/>
      <c r="K7" s="4"/>
      <c r="L7" s="4"/>
    </row>
    <row r="8" spans="1:12" s="6" customFormat="1" ht="13" x14ac:dyDescent="0.3">
      <c r="A8" s="29" t="s">
        <v>111</v>
      </c>
      <c r="B8" s="300">
        <f>'Bidder Info'!D5</f>
        <v>0.12345</v>
      </c>
      <c r="C8" s="10"/>
      <c r="D8" s="10"/>
      <c r="E8" s="4"/>
      <c r="F8" s="9"/>
      <c r="G8" s="9"/>
      <c r="H8" s="13"/>
      <c r="I8" s="13"/>
      <c r="J8" s="4"/>
      <c r="K8" s="4"/>
      <c r="L8" s="4"/>
    </row>
    <row r="9" spans="1:12" s="6" customFormat="1" ht="13" thickBot="1" x14ac:dyDescent="0.3">
      <c r="A9" s="4"/>
      <c r="B9" s="4"/>
      <c r="C9" s="4"/>
      <c r="D9" s="4"/>
      <c r="E9" s="4"/>
      <c r="F9" s="8"/>
      <c r="G9" s="8"/>
      <c r="H9" s="8"/>
      <c r="I9" s="8"/>
      <c r="J9" s="8"/>
      <c r="K9" s="4"/>
      <c r="L9" s="4"/>
    </row>
    <row r="10" spans="1:12" s="6" customFormat="1" ht="12.5" x14ac:dyDescent="0.25">
      <c r="A10" s="4"/>
      <c r="B10" s="4"/>
      <c r="C10" s="371" t="s">
        <v>12</v>
      </c>
      <c r="D10" s="372"/>
      <c r="E10" s="372"/>
      <c r="F10" s="372"/>
      <c r="G10" s="372"/>
      <c r="H10" s="373"/>
      <c r="I10" s="371" t="s">
        <v>0</v>
      </c>
      <c r="J10" s="372"/>
      <c r="K10" s="373"/>
      <c r="L10" s="327"/>
    </row>
    <row r="11" spans="1:12" s="6" customFormat="1" ht="13" thickBot="1" x14ac:dyDescent="0.3">
      <c r="A11" s="4"/>
      <c r="B11" s="4"/>
      <c r="C11" s="374"/>
      <c r="D11" s="375"/>
      <c r="E11" s="375"/>
      <c r="F11" s="375"/>
      <c r="G11" s="375"/>
      <c r="H11" s="376"/>
      <c r="I11" s="374"/>
      <c r="J11" s="375"/>
      <c r="K11" s="376"/>
      <c r="L11" s="328"/>
    </row>
    <row r="12" spans="1:12" s="6" customFormat="1" ht="13" x14ac:dyDescent="0.2">
      <c r="A12" s="378" t="s">
        <v>25</v>
      </c>
      <c r="B12" s="377" t="s">
        <v>2</v>
      </c>
      <c r="C12" s="378" t="s">
        <v>5</v>
      </c>
      <c r="D12" s="303" t="s">
        <v>1</v>
      </c>
      <c r="E12" s="367" t="s">
        <v>6</v>
      </c>
      <c r="F12" s="367" t="s">
        <v>7</v>
      </c>
      <c r="G12" s="367" t="str">
        <f>"ROE: 1R = "&amp;'Bidder Info'!$D$5</f>
        <v>ROE: 1R = 0.12345</v>
      </c>
      <c r="H12" s="368" t="s">
        <v>11</v>
      </c>
      <c r="I12" s="304" t="s">
        <v>1</v>
      </c>
      <c r="J12" s="367" t="s">
        <v>8</v>
      </c>
      <c r="K12" s="368" t="s">
        <v>9</v>
      </c>
      <c r="L12" s="381" t="s">
        <v>10</v>
      </c>
    </row>
    <row r="13" spans="1:12" s="6" customFormat="1" ht="13" x14ac:dyDescent="0.2">
      <c r="A13" s="379"/>
      <c r="B13" s="350"/>
      <c r="C13" s="379"/>
      <c r="D13" s="305"/>
      <c r="E13" s="353"/>
      <c r="F13" s="353"/>
      <c r="G13" s="353"/>
      <c r="H13" s="369"/>
      <c r="I13" s="306"/>
      <c r="J13" s="353"/>
      <c r="K13" s="369"/>
      <c r="L13" s="382"/>
    </row>
    <row r="14" spans="1:12" s="6" customFormat="1" ht="13" x14ac:dyDescent="0.2">
      <c r="A14" s="380"/>
      <c r="B14" s="351"/>
      <c r="C14" s="380"/>
      <c r="D14" s="307"/>
      <c r="E14" s="354"/>
      <c r="F14" s="354"/>
      <c r="G14" s="354"/>
      <c r="H14" s="370"/>
      <c r="I14" s="308"/>
      <c r="J14" s="354"/>
      <c r="K14" s="370"/>
      <c r="L14" s="383"/>
    </row>
    <row r="15" spans="1:12" s="6" customFormat="1" ht="13" x14ac:dyDescent="0.3">
      <c r="A15" s="45" t="str">
        <f>B5</f>
        <v>G6_0</v>
      </c>
      <c r="B15" s="46" t="str">
        <f>B6</f>
        <v>Equipment LRU List</v>
      </c>
      <c r="C15" s="45"/>
      <c r="D15" s="75"/>
      <c r="E15" s="49"/>
      <c r="F15" s="49"/>
      <c r="G15" s="49"/>
      <c r="H15" s="108"/>
      <c r="I15" s="107"/>
      <c r="J15" s="49"/>
      <c r="K15" s="108"/>
      <c r="L15" s="120"/>
    </row>
    <row r="16" spans="1:12" s="6" customFormat="1" ht="25" x14ac:dyDescent="0.3">
      <c r="A16" s="21"/>
      <c r="B16" s="276" t="s">
        <v>303</v>
      </c>
      <c r="C16" s="37"/>
      <c r="D16" s="123"/>
      <c r="E16" s="12"/>
      <c r="F16" s="50"/>
      <c r="G16" s="34"/>
      <c r="H16" s="90"/>
      <c r="I16" s="128"/>
      <c r="J16" s="12"/>
      <c r="K16" s="90"/>
      <c r="L16" s="91"/>
    </row>
    <row r="17" spans="1:12" s="6" customFormat="1" ht="13" x14ac:dyDescent="0.3">
      <c r="A17" s="72"/>
      <c r="B17" s="55" t="s">
        <v>304</v>
      </c>
      <c r="C17" s="65"/>
      <c r="D17" s="75"/>
      <c r="E17" s="50"/>
      <c r="F17" s="50"/>
      <c r="G17" s="51"/>
      <c r="H17" s="90"/>
      <c r="I17" s="127"/>
      <c r="J17" s="50"/>
      <c r="K17" s="90"/>
      <c r="L17" s="91"/>
    </row>
    <row r="18" spans="1:12" s="6" customFormat="1" ht="13" x14ac:dyDescent="0.3">
      <c r="A18" s="174" t="s">
        <v>67</v>
      </c>
      <c r="B18" s="175" t="s">
        <v>188</v>
      </c>
      <c r="C18" s="174" t="str">
        <f t="shared" ref="C18:C28" si="0">$B$7</f>
        <v>FC</v>
      </c>
      <c r="D18" s="176"/>
      <c r="E18" s="168"/>
      <c r="F18" s="168">
        <f>SUM(F19:F29)</f>
        <v>0</v>
      </c>
      <c r="G18" s="177">
        <f t="shared" ref="G18:G28" si="1">$B$8</f>
        <v>0.12345</v>
      </c>
      <c r="H18" s="169">
        <f>SUM(H19:H29)</f>
        <v>0</v>
      </c>
      <c r="I18" s="178"/>
      <c r="J18" s="168"/>
      <c r="K18" s="169">
        <f>SUM(K19:K29)</f>
        <v>0</v>
      </c>
      <c r="L18" s="179">
        <f>SUM(L19:L29)</f>
        <v>0</v>
      </c>
    </row>
    <row r="19" spans="1:12" s="6" customFormat="1" ht="13" x14ac:dyDescent="0.3">
      <c r="A19" s="21">
        <v>1</v>
      </c>
      <c r="B19" s="22"/>
      <c r="C19" s="162" t="str">
        <f t="shared" si="0"/>
        <v>FC</v>
      </c>
      <c r="D19" s="123"/>
      <c r="E19" s="12"/>
      <c r="F19" s="50">
        <f>D19*E19</f>
        <v>0</v>
      </c>
      <c r="G19" s="34">
        <f t="shared" si="1"/>
        <v>0.12345</v>
      </c>
      <c r="H19" s="90">
        <f>IF(G19&lt;&gt;0,F19/G19,0)</f>
        <v>0</v>
      </c>
      <c r="I19" s="128"/>
      <c r="J19" s="12"/>
      <c r="K19" s="90">
        <f>I19*J19</f>
        <v>0</v>
      </c>
      <c r="L19" s="91">
        <f>K19+H19</f>
        <v>0</v>
      </c>
    </row>
    <row r="20" spans="1:12" s="6" customFormat="1" ht="13" x14ac:dyDescent="0.3">
      <c r="A20" s="21">
        <v>2</v>
      </c>
      <c r="B20" s="23"/>
      <c r="C20" s="162" t="str">
        <f t="shared" si="0"/>
        <v>FC</v>
      </c>
      <c r="D20" s="123"/>
      <c r="E20" s="12"/>
      <c r="F20" s="50">
        <f t="shared" ref="F20:F28" si="2">D20*E20</f>
        <v>0</v>
      </c>
      <c r="G20" s="34">
        <f t="shared" si="1"/>
        <v>0.12345</v>
      </c>
      <c r="H20" s="90">
        <f t="shared" ref="H20:H28" si="3">IF(G20&lt;&gt;0,F20/G20,0)</f>
        <v>0</v>
      </c>
      <c r="I20" s="128"/>
      <c r="J20" s="12"/>
      <c r="K20" s="90">
        <f t="shared" ref="K20:K28" si="4">I20*J20</f>
        <v>0</v>
      </c>
      <c r="L20" s="91">
        <f t="shared" ref="L20:L28" si="5">K20+H20</f>
        <v>0</v>
      </c>
    </row>
    <row r="21" spans="1:12" s="6" customFormat="1" ht="13" x14ac:dyDescent="0.3">
      <c r="A21" s="21">
        <v>3</v>
      </c>
      <c r="B21" s="23"/>
      <c r="C21" s="162" t="str">
        <f t="shared" si="0"/>
        <v>FC</v>
      </c>
      <c r="D21" s="123"/>
      <c r="E21" s="12"/>
      <c r="F21" s="50">
        <f t="shared" si="2"/>
        <v>0</v>
      </c>
      <c r="G21" s="34">
        <f t="shared" si="1"/>
        <v>0.12345</v>
      </c>
      <c r="H21" s="90">
        <f t="shared" si="3"/>
        <v>0</v>
      </c>
      <c r="I21" s="128"/>
      <c r="J21" s="12"/>
      <c r="K21" s="90">
        <f t="shared" si="4"/>
        <v>0</v>
      </c>
      <c r="L21" s="91">
        <f t="shared" si="5"/>
        <v>0</v>
      </c>
    </row>
    <row r="22" spans="1:12" s="6" customFormat="1" ht="13" x14ac:dyDescent="0.3">
      <c r="A22" s="21">
        <v>4</v>
      </c>
      <c r="B22" s="23"/>
      <c r="C22" s="162" t="str">
        <f t="shared" si="0"/>
        <v>FC</v>
      </c>
      <c r="D22" s="123"/>
      <c r="E22" s="12"/>
      <c r="F22" s="50">
        <f t="shared" si="2"/>
        <v>0</v>
      </c>
      <c r="G22" s="34">
        <f t="shared" si="1"/>
        <v>0.12345</v>
      </c>
      <c r="H22" s="90">
        <f t="shared" si="3"/>
        <v>0</v>
      </c>
      <c r="I22" s="128"/>
      <c r="J22" s="12"/>
      <c r="K22" s="90">
        <f t="shared" si="4"/>
        <v>0</v>
      </c>
      <c r="L22" s="91">
        <f t="shared" si="5"/>
        <v>0</v>
      </c>
    </row>
    <row r="23" spans="1:12" s="6" customFormat="1" ht="13" x14ac:dyDescent="0.3">
      <c r="A23" s="21">
        <v>5</v>
      </c>
      <c r="B23" s="23"/>
      <c r="C23" s="162" t="str">
        <f t="shared" si="0"/>
        <v>FC</v>
      </c>
      <c r="D23" s="123"/>
      <c r="E23" s="12"/>
      <c r="F23" s="50">
        <f t="shared" si="2"/>
        <v>0</v>
      </c>
      <c r="G23" s="34">
        <f t="shared" si="1"/>
        <v>0.12345</v>
      </c>
      <c r="H23" s="90">
        <f t="shared" si="3"/>
        <v>0</v>
      </c>
      <c r="I23" s="128"/>
      <c r="J23" s="12"/>
      <c r="K23" s="90">
        <f t="shared" si="4"/>
        <v>0</v>
      </c>
      <c r="L23" s="91">
        <f t="shared" si="5"/>
        <v>0</v>
      </c>
    </row>
    <row r="24" spans="1:12" s="6" customFormat="1" ht="13" x14ac:dyDescent="0.3">
      <c r="A24" s="21">
        <v>6</v>
      </c>
      <c r="B24" s="23"/>
      <c r="C24" s="162" t="str">
        <f t="shared" si="0"/>
        <v>FC</v>
      </c>
      <c r="D24" s="123"/>
      <c r="E24" s="12"/>
      <c r="F24" s="50">
        <f t="shared" si="2"/>
        <v>0</v>
      </c>
      <c r="G24" s="34">
        <f t="shared" si="1"/>
        <v>0.12345</v>
      </c>
      <c r="H24" s="90">
        <f t="shared" si="3"/>
        <v>0</v>
      </c>
      <c r="I24" s="128"/>
      <c r="J24" s="12"/>
      <c r="K24" s="90">
        <f t="shared" si="4"/>
        <v>0</v>
      </c>
      <c r="L24" s="91">
        <f t="shared" si="5"/>
        <v>0</v>
      </c>
    </row>
    <row r="25" spans="1:12" s="6" customFormat="1" ht="13" x14ac:dyDescent="0.3">
      <c r="A25" s="21">
        <v>7</v>
      </c>
      <c r="B25" s="23"/>
      <c r="C25" s="162" t="str">
        <f t="shared" si="0"/>
        <v>FC</v>
      </c>
      <c r="D25" s="123"/>
      <c r="E25" s="12"/>
      <c r="F25" s="50">
        <f t="shared" si="2"/>
        <v>0</v>
      </c>
      <c r="G25" s="34">
        <f t="shared" si="1"/>
        <v>0.12345</v>
      </c>
      <c r="H25" s="90">
        <f t="shared" si="3"/>
        <v>0</v>
      </c>
      <c r="I25" s="128"/>
      <c r="J25" s="12"/>
      <c r="K25" s="90">
        <f t="shared" si="4"/>
        <v>0</v>
      </c>
      <c r="L25" s="91">
        <f t="shared" si="5"/>
        <v>0</v>
      </c>
    </row>
    <row r="26" spans="1:12" s="6" customFormat="1" ht="13" x14ac:dyDescent="0.3">
      <c r="A26" s="21">
        <v>8</v>
      </c>
      <c r="B26" s="23"/>
      <c r="C26" s="162" t="str">
        <f t="shared" si="0"/>
        <v>FC</v>
      </c>
      <c r="D26" s="123"/>
      <c r="E26" s="12"/>
      <c r="F26" s="50">
        <f t="shared" si="2"/>
        <v>0</v>
      </c>
      <c r="G26" s="34">
        <f t="shared" si="1"/>
        <v>0.12345</v>
      </c>
      <c r="H26" s="90">
        <f t="shared" si="3"/>
        <v>0</v>
      </c>
      <c r="I26" s="128"/>
      <c r="J26" s="12"/>
      <c r="K26" s="90">
        <f t="shared" si="4"/>
        <v>0</v>
      </c>
      <c r="L26" s="91">
        <f t="shared" si="5"/>
        <v>0</v>
      </c>
    </row>
    <row r="27" spans="1:12" s="6" customFormat="1" ht="13" x14ac:dyDescent="0.3">
      <c r="A27" s="21">
        <v>9</v>
      </c>
      <c r="B27" s="23"/>
      <c r="C27" s="162" t="str">
        <f t="shared" si="0"/>
        <v>FC</v>
      </c>
      <c r="D27" s="123"/>
      <c r="E27" s="12"/>
      <c r="F27" s="50">
        <f t="shared" si="2"/>
        <v>0</v>
      </c>
      <c r="G27" s="34">
        <f t="shared" si="1"/>
        <v>0.12345</v>
      </c>
      <c r="H27" s="90">
        <f t="shared" si="3"/>
        <v>0</v>
      </c>
      <c r="I27" s="128"/>
      <c r="J27" s="12"/>
      <c r="K27" s="90">
        <f t="shared" si="4"/>
        <v>0</v>
      </c>
      <c r="L27" s="91">
        <f t="shared" si="5"/>
        <v>0</v>
      </c>
    </row>
    <row r="28" spans="1:12" s="6" customFormat="1" ht="13" x14ac:dyDescent="0.3">
      <c r="A28" s="21">
        <v>10</v>
      </c>
      <c r="B28" s="23"/>
      <c r="C28" s="162" t="str">
        <f t="shared" si="0"/>
        <v>FC</v>
      </c>
      <c r="D28" s="123"/>
      <c r="E28" s="12"/>
      <c r="F28" s="50">
        <f t="shared" si="2"/>
        <v>0</v>
      </c>
      <c r="G28" s="34">
        <f t="shared" si="1"/>
        <v>0.12345</v>
      </c>
      <c r="H28" s="90">
        <f t="shared" si="3"/>
        <v>0</v>
      </c>
      <c r="I28" s="128"/>
      <c r="J28" s="12"/>
      <c r="K28" s="90">
        <f t="shared" si="4"/>
        <v>0</v>
      </c>
      <c r="L28" s="91">
        <f t="shared" si="5"/>
        <v>0</v>
      </c>
    </row>
    <row r="29" spans="1:12" s="6" customFormat="1" ht="13" x14ac:dyDescent="0.3">
      <c r="A29" s="72"/>
      <c r="B29" s="55"/>
      <c r="C29" s="65"/>
      <c r="D29" s="75"/>
      <c r="E29" s="50"/>
      <c r="F29" s="50"/>
      <c r="G29" s="51"/>
      <c r="H29" s="90"/>
      <c r="I29" s="127"/>
      <c r="J29" s="50"/>
      <c r="K29" s="90"/>
      <c r="L29" s="91"/>
    </row>
    <row r="30" spans="1:12" s="6" customFormat="1" ht="13" x14ac:dyDescent="0.3">
      <c r="A30" s="174" t="s">
        <v>68</v>
      </c>
      <c r="B30" s="175" t="s">
        <v>158</v>
      </c>
      <c r="C30" s="174" t="str">
        <f t="shared" ref="C30:C40" si="6">$B$7</f>
        <v>FC</v>
      </c>
      <c r="D30" s="176"/>
      <c r="E30" s="168"/>
      <c r="F30" s="168">
        <f>SUM(F31:F41)</f>
        <v>0</v>
      </c>
      <c r="G30" s="177">
        <f t="shared" ref="G30:G40" si="7">$B$8</f>
        <v>0.12345</v>
      </c>
      <c r="H30" s="169">
        <f>SUM(H31:H41)</f>
        <v>0</v>
      </c>
      <c r="I30" s="178"/>
      <c r="J30" s="168"/>
      <c r="K30" s="169">
        <f>SUM(K31:K41)</f>
        <v>0</v>
      </c>
      <c r="L30" s="179">
        <f>SUM(L31:L41)</f>
        <v>0</v>
      </c>
    </row>
    <row r="31" spans="1:12" s="6" customFormat="1" ht="13" x14ac:dyDescent="0.3">
      <c r="A31" s="21">
        <v>1</v>
      </c>
      <c r="B31" s="23"/>
      <c r="C31" s="162" t="str">
        <f t="shared" si="6"/>
        <v>FC</v>
      </c>
      <c r="D31" s="123"/>
      <c r="E31" s="12"/>
      <c r="F31" s="50">
        <f t="shared" ref="F31:F40" si="8">D31*E31</f>
        <v>0</v>
      </c>
      <c r="G31" s="34">
        <f t="shared" si="7"/>
        <v>0.12345</v>
      </c>
      <c r="H31" s="90">
        <f t="shared" ref="H31:H40" si="9">IF(G31&lt;&gt;0,F31/G31,0)</f>
        <v>0</v>
      </c>
      <c r="I31" s="128"/>
      <c r="J31" s="12"/>
      <c r="K31" s="90">
        <f t="shared" ref="K31:K40" si="10">I31*J31</f>
        <v>0</v>
      </c>
      <c r="L31" s="91">
        <f>K31+H31</f>
        <v>0</v>
      </c>
    </row>
    <row r="32" spans="1:12" s="6" customFormat="1" ht="13" x14ac:dyDescent="0.3">
      <c r="A32" s="21">
        <v>2</v>
      </c>
      <c r="B32" s="23"/>
      <c r="C32" s="162" t="str">
        <f t="shared" si="6"/>
        <v>FC</v>
      </c>
      <c r="D32" s="123"/>
      <c r="E32" s="12"/>
      <c r="F32" s="50">
        <f t="shared" si="8"/>
        <v>0</v>
      </c>
      <c r="G32" s="34">
        <f t="shared" si="7"/>
        <v>0.12345</v>
      </c>
      <c r="H32" s="90">
        <f t="shared" si="9"/>
        <v>0</v>
      </c>
      <c r="I32" s="128"/>
      <c r="J32" s="12"/>
      <c r="K32" s="90">
        <f t="shared" si="10"/>
        <v>0</v>
      </c>
      <c r="L32" s="91">
        <f t="shared" ref="L32:L40" si="11">K32+H32</f>
        <v>0</v>
      </c>
    </row>
    <row r="33" spans="1:12" s="6" customFormat="1" ht="13" x14ac:dyDescent="0.3">
      <c r="A33" s="21">
        <v>3</v>
      </c>
      <c r="B33" s="23"/>
      <c r="C33" s="162" t="str">
        <f t="shared" si="6"/>
        <v>FC</v>
      </c>
      <c r="D33" s="123"/>
      <c r="E33" s="12"/>
      <c r="F33" s="50">
        <f t="shared" si="8"/>
        <v>0</v>
      </c>
      <c r="G33" s="34">
        <f t="shared" si="7"/>
        <v>0.12345</v>
      </c>
      <c r="H33" s="90">
        <f t="shared" si="9"/>
        <v>0</v>
      </c>
      <c r="I33" s="128"/>
      <c r="J33" s="12"/>
      <c r="K33" s="90">
        <f t="shared" si="10"/>
        <v>0</v>
      </c>
      <c r="L33" s="91">
        <f t="shared" si="11"/>
        <v>0</v>
      </c>
    </row>
    <row r="34" spans="1:12" s="6" customFormat="1" ht="13" x14ac:dyDescent="0.3">
      <c r="A34" s="21">
        <v>4</v>
      </c>
      <c r="B34" s="23"/>
      <c r="C34" s="162" t="str">
        <f t="shared" si="6"/>
        <v>FC</v>
      </c>
      <c r="D34" s="123"/>
      <c r="E34" s="12"/>
      <c r="F34" s="50">
        <f t="shared" si="8"/>
        <v>0</v>
      </c>
      <c r="G34" s="34">
        <f t="shared" si="7"/>
        <v>0.12345</v>
      </c>
      <c r="H34" s="90">
        <f t="shared" si="9"/>
        <v>0</v>
      </c>
      <c r="I34" s="128"/>
      <c r="J34" s="12"/>
      <c r="K34" s="90">
        <f t="shared" si="10"/>
        <v>0</v>
      </c>
      <c r="L34" s="91">
        <f t="shared" si="11"/>
        <v>0</v>
      </c>
    </row>
    <row r="35" spans="1:12" s="6" customFormat="1" ht="13" x14ac:dyDescent="0.3">
      <c r="A35" s="21">
        <v>5</v>
      </c>
      <c r="B35" s="23"/>
      <c r="C35" s="162" t="str">
        <f t="shared" si="6"/>
        <v>FC</v>
      </c>
      <c r="D35" s="123"/>
      <c r="E35" s="12"/>
      <c r="F35" s="50">
        <f t="shared" si="8"/>
        <v>0</v>
      </c>
      <c r="G35" s="34">
        <f t="shared" si="7"/>
        <v>0.12345</v>
      </c>
      <c r="H35" s="90">
        <f t="shared" si="9"/>
        <v>0</v>
      </c>
      <c r="I35" s="128"/>
      <c r="J35" s="12"/>
      <c r="K35" s="90">
        <f t="shared" si="10"/>
        <v>0</v>
      </c>
      <c r="L35" s="91">
        <f t="shared" si="11"/>
        <v>0</v>
      </c>
    </row>
    <row r="36" spans="1:12" s="6" customFormat="1" ht="13" x14ac:dyDescent="0.3">
      <c r="A36" s="21">
        <v>6</v>
      </c>
      <c r="B36" s="23"/>
      <c r="C36" s="162" t="str">
        <f t="shared" si="6"/>
        <v>FC</v>
      </c>
      <c r="D36" s="123"/>
      <c r="E36" s="12"/>
      <c r="F36" s="50">
        <f t="shared" si="8"/>
        <v>0</v>
      </c>
      <c r="G36" s="34">
        <f t="shared" si="7"/>
        <v>0.12345</v>
      </c>
      <c r="H36" s="90">
        <f t="shared" si="9"/>
        <v>0</v>
      </c>
      <c r="I36" s="128"/>
      <c r="J36" s="12"/>
      <c r="K36" s="90">
        <f t="shared" si="10"/>
        <v>0</v>
      </c>
      <c r="L36" s="91">
        <f t="shared" si="11"/>
        <v>0</v>
      </c>
    </row>
    <row r="37" spans="1:12" s="6" customFormat="1" ht="13" x14ac:dyDescent="0.3">
      <c r="A37" s="21">
        <v>7</v>
      </c>
      <c r="B37" s="23"/>
      <c r="C37" s="162" t="str">
        <f t="shared" si="6"/>
        <v>FC</v>
      </c>
      <c r="D37" s="123"/>
      <c r="E37" s="12"/>
      <c r="F37" s="50">
        <f t="shared" si="8"/>
        <v>0</v>
      </c>
      <c r="G37" s="34">
        <f t="shared" si="7"/>
        <v>0.12345</v>
      </c>
      <c r="H37" s="90">
        <f t="shared" si="9"/>
        <v>0</v>
      </c>
      <c r="I37" s="128"/>
      <c r="J37" s="12"/>
      <c r="K37" s="90">
        <f t="shared" si="10"/>
        <v>0</v>
      </c>
      <c r="L37" s="91">
        <f t="shared" si="11"/>
        <v>0</v>
      </c>
    </row>
    <row r="38" spans="1:12" s="6" customFormat="1" ht="13" x14ac:dyDescent="0.3">
      <c r="A38" s="21">
        <v>8</v>
      </c>
      <c r="B38" s="23"/>
      <c r="C38" s="162" t="str">
        <f t="shared" si="6"/>
        <v>FC</v>
      </c>
      <c r="D38" s="123"/>
      <c r="E38" s="12"/>
      <c r="F38" s="50">
        <f t="shared" si="8"/>
        <v>0</v>
      </c>
      <c r="G38" s="34">
        <f t="shared" si="7"/>
        <v>0.12345</v>
      </c>
      <c r="H38" s="90">
        <f t="shared" si="9"/>
        <v>0</v>
      </c>
      <c r="I38" s="128"/>
      <c r="J38" s="12"/>
      <c r="K38" s="90">
        <f t="shared" si="10"/>
        <v>0</v>
      </c>
      <c r="L38" s="91">
        <f t="shared" si="11"/>
        <v>0</v>
      </c>
    </row>
    <row r="39" spans="1:12" s="6" customFormat="1" ht="13" x14ac:dyDescent="0.3">
      <c r="A39" s="21">
        <v>9</v>
      </c>
      <c r="B39" s="23"/>
      <c r="C39" s="162" t="str">
        <f t="shared" si="6"/>
        <v>FC</v>
      </c>
      <c r="D39" s="123"/>
      <c r="E39" s="12"/>
      <c r="F39" s="50">
        <f t="shared" si="8"/>
        <v>0</v>
      </c>
      <c r="G39" s="34">
        <f t="shared" si="7"/>
        <v>0.12345</v>
      </c>
      <c r="H39" s="90">
        <f t="shared" si="9"/>
        <v>0</v>
      </c>
      <c r="I39" s="128"/>
      <c r="J39" s="12"/>
      <c r="K39" s="90">
        <f t="shared" si="10"/>
        <v>0</v>
      </c>
      <c r="L39" s="91">
        <f t="shared" si="11"/>
        <v>0</v>
      </c>
    </row>
    <row r="40" spans="1:12" s="6" customFormat="1" ht="13" x14ac:dyDescent="0.3">
      <c r="A40" s="21">
        <v>10</v>
      </c>
      <c r="B40" s="23"/>
      <c r="C40" s="162" t="str">
        <f t="shared" si="6"/>
        <v>FC</v>
      </c>
      <c r="D40" s="123"/>
      <c r="E40" s="12"/>
      <c r="F40" s="50">
        <f t="shared" si="8"/>
        <v>0</v>
      </c>
      <c r="G40" s="34">
        <f t="shared" si="7"/>
        <v>0.12345</v>
      </c>
      <c r="H40" s="90">
        <f t="shared" si="9"/>
        <v>0</v>
      </c>
      <c r="I40" s="128"/>
      <c r="J40" s="12"/>
      <c r="K40" s="90">
        <f t="shared" si="10"/>
        <v>0</v>
      </c>
      <c r="L40" s="91">
        <f t="shared" si="11"/>
        <v>0</v>
      </c>
    </row>
    <row r="41" spans="1:12" s="6" customFormat="1" ht="13" x14ac:dyDescent="0.3">
      <c r="A41" s="174"/>
      <c r="B41" s="175"/>
      <c r="C41" s="174"/>
      <c r="D41" s="176"/>
      <c r="E41" s="168"/>
      <c r="F41" s="168"/>
      <c r="G41" s="177"/>
      <c r="H41" s="169"/>
      <c r="I41" s="178"/>
      <c r="J41" s="168"/>
      <c r="K41" s="169"/>
      <c r="L41" s="179"/>
    </row>
    <row r="42" spans="1:12" s="6" customFormat="1" ht="13" x14ac:dyDescent="0.3">
      <c r="A42" s="21">
        <v>1</v>
      </c>
      <c r="B42" s="16"/>
      <c r="C42" s="162" t="str">
        <f t="shared" ref="C42:C51" si="12">$B$7</f>
        <v>FC</v>
      </c>
      <c r="D42" s="123"/>
      <c r="E42" s="12"/>
      <c r="F42" s="50">
        <f t="shared" ref="F42:F51" si="13">D42*E42</f>
        <v>0</v>
      </c>
      <c r="G42" s="34">
        <f t="shared" ref="G42:G51" si="14">$B$8</f>
        <v>0.12345</v>
      </c>
      <c r="H42" s="90">
        <f t="shared" ref="H42:H51" si="15">IF(G42&lt;&gt;0,F42/G42,0)</f>
        <v>0</v>
      </c>
      <c r="I42" s="128"/>
      <c r="J42" s="12"/>
      <c r="K42" s="90">
        <f t="shared" ref="K42:K51" si="16">I42*J42</f>
        <v>0</v>
      </c>
      <c r="L42" s="91">
        <f>K42+H42</f>
        <v>0</v>
      </c>
    </row>
    <row r="43" spans="1:12" s="6" customFormat="1" ht="13" x14ac:dyDescent="0.3">
      <c r="A43" s="21">
        <v>2</v>
      </c>
      <c r="B43" s="16"/>
      <c r="C43" s="162" t="str">
        <f t="shared" si="12"/>
        <v>FC</v>
      </c>
      <c r="D43" s="123"/>
      <c r="E43" s="12"/>
      <c r="F43" s="50">
        <f t="shared" si="13"/>
        <v>0</v>
      </c>
      <c r="G43" s="34">
        <f t="shared" si="14"/>
        <v>0.12345</v>
      </c>
      <c r="H43" s="90">
        <f t="shared" si="15"/>
        <v>0</v>
      </c>
      <c r="I43" s="128"/>
      <c r="J43" s="12"/>
      <c r="K43" s="90">
        <f t="shared" si="16"/>
        <v>0</v>
      </c>
      <c r="L43" s="91">
        <f t="shared" ref="L43:L51" si="17">K43+H43</f>
        <v>0</v>
      </c>
    </row>
    <row r="44" spans="1:12" s="6" customFormat="1" ht="13" x14ac:dyDescent="0.3">
      <c r="A44" s="21">
        <v>3</v>
      </c>
      <c r="B44" s="23"/>
      <c r="C44" s="162" t="str">
        <f t="shared" si="12"/>
        <v>FC</v>
      </c>
      <c r="D44" s="123"/>
      <c r="E44" s="12"/>
      <c r="F44" s="50">
        <f t="shared" si="13"/>
        <v>0</v>
      </c>
      <c r="G44" s="34">
        <f t="shared" si="14"/>
        <v>0.12345</v>
      </c>
      <c r="H44" s="90">
        <f t="shared" si="15"/>
        <v>0</v>
      </c>
      <c r="I44" s="128"/>
      <c r="J44" s="12"/>
      <c r="K44" s="90">
        <f t="shared" si="16"/>
        <v>0</v>
      </c>
      <c r="L44" s="91">
        <f t="shared" si="17"/>
        <v>0</v>
      </c>
    </row>
    <row r="45" spans="1:12" s="6" customFormat="1" ht="13" x14ac:dyDescent="0.3">
      <c r="A45" s="21">
        <v>4</v>
      </c>
      <c r="B45" s="23"/>
      <c r="C45" s="162" t="str">
        <f t="shared" si="12"/>
        <v>FC</v>
      </c>
      <c r="D45" s="123"/>
      <c r="E45" s="12"/>
      <c r="F45" s="50">
        <f t="shared" si="13"/>
        <v>0</v>
      </c>
      <c r="G45" s="34">
        <f t="shared" si="14"/>
        <v>0.12345</v>
      </c>
      <c r="H45" s="90">
        <f t="shared" si="15"/>
        <v>0</v>
      </c>
      <c r="I45" s="128"/>
      <c r="J45" s="12"/>
      <c r="K45" s="90">
        <f t="shared" si="16"/>
        <v>0</v>
      </c>
      <c r="L45" s="91">
        <f t="shared" si="17"/>
        <v>0</v>
      </c>
    </row>
    <row r="46" spans="1:12" s="6" customFormat="1" ht="13" x14ac:dyDescent="0.3">
      <c r="A46" s="21">
        <v>5</v>
      </c>
      <c r="B46" s="22"/>
      <c r="C46" s="162" t="str">
        <f t="shared" si="12"/>
        <v>FC</v>
      </c>
      <c r="D46" s="123"/>
      <c r="E46" s="12"/>
      <c r="F46" s="50">
        <f t="shared" si="13"/>
        <v>0</v>
      </c>
      <c r="G46" s="34">
        <f t="shared" si="14"/>
        <v>0.12345</v>
      </c>
      <c r="H46" s="90">
        <f t="shared" si="15"/>
        <v>0</v>
      </c>
      <c r="I46" s="128"/>
      <c r="J46" s="12"/>
      <c r="K46" s="90">
        <f t="shared" si="16"/>
        <v>0</v>
      </c>
      <c r="L46" s="91">
        <f t="shared" si="17"/>
        <v>0</v>
      </c>
    </row>
    <row r="47" spans="1:12" s="6" customFormat="1" ht="13" x14ac:dyDescent="0.3">
      <c r="A47" s="21">
        <v>6</v>
      </c>
      <c r="B47" s="17"/>
      <c r="C47" s="162" t="str">
        <f t="shared" si="12"/>
        <v>FC</v>
      </c>
      <c r="D47" s="123"/>
      <c r="E47" s="12"/>
      <c r="F47" s="50">
        <f t="shared" si="13"/>
        <v>0</v>
      </c>
      <c r="G47" s="34">
        <f t="shared" si="14"/>
        <v>0.12345</v>
      </c>
      <c r="H47" s="90">
        <f t="shared" si="15"/>
        <v>0</v>
      </c>
      <c r="I47" s="128"/>
      <c r="J47" s="12"/>
      <c r="K47" s="90">
        <f t="shared" si="16"/>
        <v>0</v>
      </c>
      <c r="L47" s="91">
        <f t="shared" si="17"/>
        <v>0</v>
      </c>
    </row>
    <row r="48" spans="1:12" s="6" customFormat="1" ht="13" x14ac:dyDescent="0.3">
      <c r="A48" s="21">
        <v>7</v>
      </c>
      <c r="B48" s="16"/>
      <c r="C48" s="162" t="str">
        <f t="shared" si="12"/>
        <v>FC</v>
      </c>
      <c r="D48" s="123"/>
      <c r="E48" s="12"/>
      <c r="F48" s="50">
        <f t="shared" si="13"/>
        <v>0</v>
      </c>
      <c r="G48" s="34">
        <f t="shared" si="14"/>
        <v>0.12345</v>
      </c>
      <c r="H48" s="90">
        <f t="shared" si="15"/>
        <v>0</v>
      </c>
      <c r="I48" s="128"/>
      <c r="J48" s="12"/>
      <c r="K48" s="90">
        <f t="shared" si="16"/>
        <v>0</v>
      </c>
      <c r="L48" s="91">
        <f t="shared" si="17"/>
        <v>0</v>
      </c>
    </row>
    <row r="49" spans="1:12" s="6" customFormat="1" ht="13" x14ac:dyDescent="0.3">
      <c r="A49" s="21">
        <v>8</v>
      </c>
      <c r="B49" s="23"/>
      <c r="C49" s="162" t="str">
        <f t="shared" si="12"/>
        <v>FC</v>
      </c>
      <c r="D49" s="123"/>
      <c r="E49" s="12"/>
      <c r="F49" s="50">
        <f t="shared" si="13"/>
        <v>0</v>
      </c>
      <c r="G49" s="34">
        <f t="shared" si="14"/>
        <v>0.12345</v>
      </c>
      <c r="H49" s="90">
        <f t="shared" si="15"/>
        <v>0</v>
      </c>
      <c r="I49" s="128"/>
      <c r="J49" s="12"/>
      <c r="K49" s="90">
        <f t="shared" si="16"/>
        <v>0</v>
      </c>
      <c r="L49" s="91">
        <f t="shared" si="17"/>
        <v>0</v>
      </c>
    </row>
    <row r="50" spans="1:12" s="6" customFormat="1" ht="13" x14ac:dyDescent="0.3">
      <c r="A50" s="21">
        <v>9</v>
      </c>
      <c r="B50" s="23"/>
      <c r="C50" s="162" t="str">
        <f t="shared" si="12"/>
        <v>FC</v>
      </c>
      <c r="D50" s="123"/>
      <c r="E50" s="12"/>
      <c r="F50" s="50">
        <f t="shared" si="13"/>
        <v>0</v>
      </c>
      <c r="G50" s="34">
        <f t="shared" si="14"/>
        <v>0.12345</v>
      </c>
      <c r="H50" s="90">
        <f t="shared" si="15"/>
        <v>0</v>
      </c>
      <c r="I50" s="128"/>
      <c r="J50" s="12"/>
      <c r="K50" s="90">
        <f t="shared" si="16"/>
        <v>0</v>
      </c>
      <c r="L50" s="91">
        <f t="shared" si="17"/>
        <v>0</v>
      </c>
    </row>
    <row r="51" spans="1:12" s="6" customFormat="1" ht="13" x14ac:dyDescent="0.3">
      <c r="A51" s="21">
        <v>10</v>
      </c>
      <c r="B51" s="22"/>
      <c r="C51" s="162" t="str">
        <f t="shared" si="12"/>
        <v>FC</v>
      </c>
      <c r="D51" s="123"/>
      <c r="E51" s="12"/>
      <c r="F51" s="50">
        <f t="shared" si="13"/>
        <v>0</v>
      </c>
      <c r="G51" s="34">
        <f t="shared" si="14"/>
        <v>0.12345</v>
      </c>
      <c r="H51" s="90">
        <f t="shared" si="15"/>
        <v>0</v>
      </c>
      <c r="I51" s="128"/>
      <c r="J51" s="12"/>
      <c r="K51" s="90">
        <f t="shared" si="16"/>
        <v>0</v>
      </c>
      <c r="L51" s="91">
        <f t="shared" si="17"/>
        <v>0</v>
      </c>
    </row>
    <row r="52" spans="1:12" s="6" customFormat="1" ht="13" x14ac:dyDescent="0.3">
      <c r="A52" s="72"/>
      <c r="B52" s="55"/>
      <c r="C52" s="65"/>
      <c r="D52" s="75"/>
      <c r="E52" s="50"/>
      <c r="F52" s="50"/>
      <c r="G52" s="51"/>
      <c r="H52" s="90"/>
      <c r="I52" s="127"/>
      <c r="J52" s="50"/>
      <c r="K52" s="90"/>
      <c r="L52" s="91"/>
    </row>
    <row r="53" spans="1:12" s="6" customFormat="1" ht="13" x14ac:dyDescent="0.3">
      <c r="A53" s="174" t="s">
        <v>84</v>
      </c>
      <c r="B53" s="175" t="s">
        <v>141</v>
      </c>
      <c r="C53" s="174" t="str">
        <f t="shared" ref="C53:C75" si="18">$B$7</f>
        <v>FC</v>
      </c>
      <c r="D53" s="176"/>
      <c r="E53" s="168"/>
      <c r="F53" s="168">
        <f>SUM(F54:F64)</f>
        <v>0</v>
      </c>
      <c r="G53" s="177">
        <f t="shared" ref="G53:G75" si="19">$B$8</f>
        <v>0.12345</v>
      </c>
      <c r="H53" s="169">
        <f>SUM(H54:H64)</f>
        <v>0</v>
      </c>
      <c r="I53" s="178"/>
      <c r="J53" s="168"/>
      <c r="K53" s="169">
        <f>SUM(K54:K64)</f>
        <v>0</v>
      </c>
      <c r="L53" s="179">
        <f>SUM(L54:L64)</f>
        <v>0</v>
      </c>
    </row>
    <row r="54" spans="1:12" s="6" customFormat="1" ht="13" x14ac:dyDescent="0.3">
      <c r="A54" s="21">
        <v>1</v>
      </c>
      <c r="B54" s="16"/>
      <c r="C54" s="162" t="str">
        <f t="shared" si="18"/>
        <v>FC</v>
      </c>
      <c r="D54" s="123"/>
      <c r="E54" s="12"/>
      <c r="F54" s="50">
        <f t="shared" ref="F54:F63" si="20">D54*E54</f>
        <v>0</v>
      </c>
      <c r="G54" s="34">
        <f t="shared" si="19"/>
        <v>0.12345</v>
      </c>
      <c r="H54" s="90">
        <f t="shared" ref="H54:H63" si="21">IF(G54&lt;&gt;0,F54/G54,0)</f>
        <v>0</v>
      </c>
      <c r="I54" s="128"/>
      <c r="J54" s="12"/>
      <c r="K54" s="90">
        <f t="shared" ref="K54:K63" si="22">I54*J54</f>
        <v>0</v>
      </c>
      <c r="L54" s="91">
        <f>K54+H54</f>
        <v>0</v>
      </c>
    </row>
    <row r="55" spans="1:12" s="6" customFormat="1" ht="13" x14ac:dyDescent="0.3">
      <c r="A55" s="21">
        <v>2</v>
      </c>
      <c r="B55" s="16"/>
      <c r="C55" s="162" t="str">
        <f t="shared" si="18"/>
        <v>FC</v>
      </c>
      <c r="D55" s="123"/>
      <c r="E55" s="12"/>
      <c r="F55" s="50">
        <f t="shared" si="20"/>
        <v>0</v>
      </c>
      <c r="G55" s="34">
        <f t="shared" si="19"/>
        <v>0.12345</v>
      </c>
      <c r="H55" s="90">
        <f t="shared" si="21"/>
        <v>0</v>
      </c>
      <c r="I55" s="128"/>
      <c r="J55" s="12"/>
      <c r="K55" s="90">
        <f t="shared" si="22"/>
        <v>0</v>
      </c>
      <c r="L55" s="91">
        <f t="shared" ref="L55:L63" si="23">K55+H55</f>
        <v>0</v>
      </c>
    </row>
    <row r="56" spans="1:12" s="6" customFormat="1" ht="13" x14ac:dyDescent="0.3">
      <c r="A56" s="21">
        <v>3</v>
      </c>
      <c r="B56" s="23"/>
      <c r="C56" s="162" t="str">
        <f t="shared" si="18"/>
        <v>FC</v>
      </c>
      <c r="D56" s="123"/>
      <c r="E56" s="12"/>
      <c r="F56" s="50">
        <f t="shared" si="20"/>
        <v>0</v>
      </c>
      <c r="G56" s="34">
        <f t="shared" si="19"/>
        <v>0.12345</v>
      </c>
      <c r="H56" s="90">
        <f t="shared" si="21"/>
        <v>0</v>
      </c>
      <c r="I56" s="128"/>
      <c r="J56" s="12"/>
      <c r="K56" s="90">
        <f t="shared" si="22"/>
        <v>0</v>
      </c>
      <c r="L56" s="91">
        <f t="shared" si="23"/>
        <v>0</v>
      </c>
    </row>
    <row r="57" spans="1:12" s="6" customFormat="1" ht="13" x14ac:dyDescent="0.3">
      <c r="A57" s="21">
        <v>4</v>
      </c>
      <c r="B57" s="23"/>
      <c r="C57" s="162" t="str">
        <f t="shared" si="18"/>
        <v>FC</v>
      </c>
      <c r="D57" s="123"/>
      <c r="E57" s="12"/>
      <c r="F57" s="50">
        <f t="shared" si="20"/>
        <v>0</v>
      </c>
      <c r="G57" s="34">
        <f t="shared" si="19"/>
        <v>0.12345</v>
      </c>
      <c r="H57" s="90">
        <f t="shared" si="21"/>
        <v>0</v>
      </c>
      <c r="I57" s="128"/>
      <c r="J57" s="12"/>
      <c r="K57" s="90">
        <f t="shared" si="22"/>
        <v>0</v>
      </c>
      <c r="L57" s="91">
        <f t="shared" si="23"/>
        <v>0</v>
      </c>
    </row>
    <row r="58" spans="1:12" s="6" customFormat="1" ht="13" x14ac:dyDescent="0.3">
      <c r="A58" s="21">
        <v>5</v>
      </c>
      <c r="B58" s="22"/>
      <c r="C58" s="162" t="str">
        <f t="shared" si="18"/>
        <v>FC</v>
      </c>
      <c r="D58" s="123"/>
      <c r="E58" s="12"/>
      <c r="F58" s="50">
        <f t="shared" si="20"/>
        <v>0</v>
      </c>
      <c r="G58" s="34">
        <f t="shared" si="19"/>
        <v>0.12345</v>
      </c>
      <c r="H58" s="90">
        <f t="shared" si="21"/>
        <v>0</v>
      </c>
      <c r="I58" s="128"/>
      <c r="J58" s="12"/>
      <c r="K58" s="90">
        <f t="shared" si="22"/>
        <v>0</v>
      </c>
      <c r="L58" s="91">
        <f t="shared" si="23"/>
        <v>0</v>
      </c>
    </row>
    <row r="59" spans="1:12" s="6" customFormat="1" ht="13" x14ac:dyDescent="0.3">
      <c r="A59" s="21">
        <v>6</v>
      </c>
      <c r="B59" s="17"/>
      <c r="C59" s="162" t="str">
        <f t="shared" si="18"/>
        <v>FC</v>
      </c>
      <c r="D59" s="123"/>
      <c r="E59" s="12"/>
      <c r="F59" s="50">
        <f t="shared" si="20"/>
        <v>0</v>
      </c>
      <c r="G59" s="34">
        <f t="shared" si="19"/>
        <v>0.12345</v>
      </c>
      <c r="H59" s="90">
        <f t="shared" si="21"/>
        <v>0</v>
      </c>
      <c r="I59" s="128"/>
      <c r="J59" s="12"/>
      <c r="K59" s="90">
        <f t="shared" si="22"/>
        <v>0</v>
      </c>
      <c r="L59" s="91">
        <f t="shared" si="23"/>
        <v>0</v>
      </c>
    </row>
    <row r="60" spans="1:12" s="6" customFormat="1" ht="13" x14ac:dyDescent="0.3">
      <c r="A60" s="21">
        <v>7</v>
      </c>
      <c r="B60" s="16"/>
      <c r="C60" s="162" t="str">
        <f t="shared" si="18"/>
        <v>FC</v>
      </c>
      <c r="D60" s="123"/>
      <c r="E60" s="12"/>
      <c r="F60" s="50">
        <f t="shared" si="20"/>
        <v>0</v>
      </c>
      <c r="G60" s="34">
        <f t="shared" si="19"/>
        <v>0.12345</v>
      </c>
      <c r="H60" s="90">
        <f t="shared" si="21"/>
        <v>0</v>
      </c>
      <c r="I60" s="128"/>
      <c r="J60" s="12"/>
      <c r="K60" s="90">
        <f t="shared" si="22"/>
        <v>0</v>
      </c>
      <c r="L60" s="91">
        <f t="shared" si="23"/>
        <v>0</v>
      </c>
    </row>
    <row r="61" spans="1:12" s="6" customFormat="1" ht="13" x14ac:dyDescent="0.3">
      <c r="A61" s="21">
        <v>8</v>
      </c>
      <c r="B61" s="23"/>
      <c r="C61" s="162" t="str">
        <f t="shared" si="18"/>
        <v>FC</v>
      </c>
      <c r="D61" s="123"/>
      <c r="E61" s="12"/>
      <c r="F61" s="50">
        <f t="shared" si="20"/>
        <v>0</v>
      </c>
      <c r="G61" s="34">
        <f t="shared" si="19"/>
        <v>0.12345</v>
      </c>
      <c r="H61" s="90">
        <f t="shared" si="21"/>
        <v>0</v>
      </c>
      <c r="I61" s="128"/>
      <c r="J61" s="12"/>
      <c r="K61" s="90">
        <f t="shared" si="22"/>
        <v>0</v>
      </c>
      <c r="L61" s="91">
        <f t="shared" si="23"/>
        <v>0</v>
      </c>
    </row>
    <row r="62" spans="1:12" s="6" customFormat="1" ht="13" x14ac:dyDescent="0.3">
      <c r="A62" s="21">
        <v>9</v>
      </c>
      <c r="B62" s="23"/>
      <c r="C62" s="162" t="str">
        <f t="shared" si="18"/>
        <v>FC</v>
      </c>
      <c r="D62" s="123"/>
      <c r="E62" s="12"/>
      <c r="F62" s="50">
        <f t="shared" si="20"/>
        <v>0</v>
      </c>
      <c r="G62" s="34">
        <f t="shared" si="19"/>
        <v>0.12345</v>
      </c>
      <c r="H62" s="90">
        <f t="shared" si="21"/>
        <v>0</v>
      </c>
      <c r="I62" s="128"/>
      <c r="J62" s="12"/>
      <c r="K62" s="90">
        <f t="shared" si="22"/>
        <v>0</v>
      </c>
      <c r="L62" s="91">
        <f t="shared" si="23"/>
        <v>0</v>
      </c>
    </row>
    <row r="63" spans="1:12" s="6" customFormat="1" ht="13" x14ac:dyDescent="0.3">
      <c r="A63" s="21">
        <v>10</v>
      </c>
      <c r="B63" s="22"/>
      <c r="C63" s="162" t="str">
        <f t="shared" si="18"/>
        <v>FC</v>
      </c>
      <c r="D63" s="123"/>
      <c r="E63" s="12"/>
      <c r="F63" s="50">
        <f t="shared" si="20"/>
        <v>0</v>
      </c>
      <c r="G63" s="34">
        <f t="shared" si="19"/>
        <v>0.12345</v>
      </c>
      <c r="H63" s="90">
        <f t="shared" si="21"/>
        <v>0</v>
      </c>
      <c r="I63" s="128"/>
      <c r="J63" s="12"/>
      <c r="K63" s="90">
        <f t="shared" si="22"/>
        <v>0</v>
      </c>
      <c r="L63" s="91">
        <f t="shared" si="23"/>
        <v>0</v>
      </c>
    </row>
    <row r="64" spans="1:12" s="6" customFormat="1" ht="13" x14ac:dyDescent="0.3">
      <c r="A64" s="72"/>
      <c r="B64" s="55"/>
      <c r="C64" s="65"/>
      <c r="D64" s="75"/>
      <c r="E64" s="50"/>
      <c r="F64" s="50"/>
      <c r="G64" s="51"/>
      <c r="H64" s="90"/>
      <c r="I64" s="127"/>
      <c r="J64" s="50"/>
      <c r="K64" s="90"/>
      <c r="L64" s="91"/>
    </row>
    <row r="65" spans="1:12" s="6" customFormat="1" ht="13" x14ac:dyDescent="0.3">
      <c r="A65" s="174" t="s">
        <v>142</v>
      </c>
      <c r="B65" s="175" t="s">
        <v>189</v>
      </c>
      <c r="C65" s="174" t="str">
        <f t="shared" si="18"/>
        <v>FC</v>
      </c>
      <c r="D65" s="176"/>
      <c r="E65" s="168"/>
      <c r="F65" s="168">
        <f>SUM(F66:F76)</f>
        <v>0</v>
      </c>
      <c r="G65" s="177">
        <f t="shared" si="19"/>
        <v>0.12345</v>
      </c>
      <c r="H65" s="169">
        <f>SUM(H66:H76)</f>
        <v>0</v>
      </c>
      <c r="I65" s="178"/>
      <c r="J65" s="168"/>
      <c r="K65" s="169">
        <f>SUM(K66:K76)</f>
        <v>0</v>
      </c>
      <c r="L65" s="179">
        <f>SUM(L66:L76)</f>
        <v>0</v>
      </c>
    </row>
    <row r="66" spans="1:12" s="6" customFormat="1" ht="13" x14ac:dyDescent="0.3">
      <c r="A66" s="21">
        <v>1</v>
      </c>
      <c r="B66" s="16"/>
      <c r="C66" s="162" t="str">
        <f t="shared" si="18"/>
        <v>FC</v>
      </c>
      <c r="D66" s="123"/>
      <c r="E66" s="12"/>
      <c r="F66" s="50">
        <f t="shared" ref="F66:F75" si="24">D66*E66</f>
        <v>0</v>
      </c>
      <c r="G66" s="34">
        <f t="shared" si="19"/>
        <v>0.12345</v>
      </c>
      <c r="H66" s="90">
        <f t="shared" ref="H66:H75" si="25">IF(G66&lt;&gt;0,F66/G66,0)</f>
        <v>0</v>
      </c>
      <c r="I66" s="128"/>
      <c r="J66" s="12"/>
      <c r="K66" s="90">
        <f t="shared" ref="K66:K75" si="26">I66*J66</f>
        <v>0</v>
      </c>
      <c r="L66" s="91">
        <f>K66+H66</f>
        <v>0</v>
      </c>
    </row>
    <row r="67" spans="1:12" s="6" customFormat="1" ht="13" x14ac:dyDescent="0.3">
      <c r="A67" s="21">
        <v>2</v>
      </c>
      <c r="B67" s="16"/>
      <c r="C67" s="162" t="str">
        <f t="shared" si="18"/>
        <v>FC</v>
      </c>
      <c r="D67" s="123"/>
      <c r="E67" s="12"/>
      <c r="F67" s="50">
        <f t="shared" si="24"/>
        <v>0</v>
      </c>
      <c r="G67" s="34">
        <f t="shared" si="19"/>
        <v>0.12345</v>
      </c>
      <c r="H67" s="90">
        <f t="shared" si="25"/>
        <v>0</v>
      </c>
      <c r="I67" s="128"/>
      <c r="J67" s="12"/>
      <c r="K67" s="90">
        <f t="shared" si="26"/>
        <v>0</v>
      </c>
      <c r="L67" s="91">
        <f t="shared" ref="L67:L75" si="27">K67+H67</f>
        <v>0</v>
      </c>
    </row>
    <row r="68" spans="1:12" s="6" customFormat="1" ht="13" x14ac:dyDescent="0.3">
      <c r="A68" s="21">
        <v>3</v>
      </c>
      <c r="B68" s="23"/>
      <c r="C68" s="162" t="str">
        <f t="shared" si="18"/>
        <v>FC</v>
      </c>
      <c r="D68" s="123"/>
      <c r="E68" s="12"/>
      <c r="F68" s="50">
        <f t="shared" si="24"/>
        <v>0</v>
      </c>
      <c r="G68" s="34">
        <f t="shared" si="19"/>
        <v>0.12345</v>
      </c>
      <c r="H68" s="90">
        <f t="shared" si="25"/>
        <v>0</v>
      </c>
      <c r="I68" s="128"/>
      <c r="J68" s="12"/>
      <c r="K68" s="90">
        <f t="shared" si="26"/>
        <v>0</v>
      </c>
      <c r="L68" s="91">
        <f t="shared" si="27"/>
        <v>0</v>
      </c>
    </row>
    <row r="69" spans="1:12" s="6" customFormat="1" ht="13" x14ac:dyDescent="0.3">
      <c r="A69" s="21">
        <v>4</v>
      </c>
      <c r="B69" s="23"/>
      <c r="C69" s="162" t="str">
        <f t="shared" si="18"/>
        <v>FC</v>
      </c>
      <c r="D69" s="123"/>
      <c r="E69" s="12"/>
      <c r="F69" s="50">
        <f t="shared" si="24"/>
        <v>0</v>
      </c>
      <c r="G69" s="34">
        <f t="shared" si="19"/>
        <v>0.12345</v>
      </c>
      <c r="H69" s="90">
        <f t="shared" si="25"/>
        <v>0</v>
      </c>
      <c r="I69" s="128"/>
      <c r="J69" s="12"/>
      <c r="K69" s="90">
        <f t="shared" si="26"/>
        <v>0</v>
      </c>
      <c r="L69" s="91">
        <f t="shared" si="27"/>
        <v>0</v>
      </c>
    </row>
    <row r="70" spans="1:12" s="6" customFormat="1" ht="13" x14ac:dyDescent="0.3">
      <c r="A70" s="21">
        <v>5</v>
      </c>
      <c r="B70" s="22"/>
      <c r="C70" s="162" t="str">
        <f t="shared" si="18"/>
        <v>FC</v>
      </c>
      <c r="D70" s="123"/>
      <c r="E70" s="12"/>
      <c r="F70" s="50">
        <f t="shared" si="24"/>
        <v>0</v>
      </c>
      <c r="G70" s="34">
        <f t="shared" si="19"/>
        <v>0.12345</v>
      </c>
      <c r="H70" s="90">
        <f t="shared" si="25"/>
        <v>0</v>
      </c>
      <c r="I70" s="128"/>
      <c r="J70" s="12"/>
      <c r="K70" s="90">
        <f t="shared" si="26"/>
        <v>0</v>
      </c>
      <c r="L70" s="91">
        <f t="shared" si="27"/>
        <v>0</v>
      </c>
    </row>
    <row r="71" spans="1:12" s="6" customFormat="1" ht="13" x14ac:dyDescent="0.3">
      <c r="A71" s="21">
        <v>6</v>
      </c>
      <c r="B71" s="17"/>
      <c r="C71" s="162" t="str">
        <f t="shared" si="18"/>
        <v>FC</v>
      </c>
      <c r="D71" s="123"/>
      <c r="E71" s="12"/>
      <c r="F71" s="50">
        <f t="shared" si="24"/>
        <v>0</v>
      </c>
      <c r="G71" s="34">
        <f t="shared" si="19"/>
        <v>0.12345</v>
      </c>
      <c r="H71" s="90">
        <f t="shared" si="25"/>
        <v>0</v>
      </c>
      <c r="I71" s="128"/>
      <c r="J71" s="12"/>
      <c r="K71" s="90">
        <f t="shared" si="26"/>
        <v>0</v>
      </c>
      <c r="L71" s="91">
        <f t="shared" si="27"/>
        <v>0</v>
      </c>
    </row>
    <row r="72" spans="1:12" s="6" customFormat="1" ht="13" x14ac:dyDescent="0.3">
      <c r="A72" s="21">
        <v>7</v>
      </c>
      <c r="B72" s="16"/>
      <c r="C72" s="162" t="str">
        <f t="shared" si="18"/>
        <v>FC</v>
      </c>
      <c r="D72" s="123"/>
      <c r="E72" s="12"/>
      <c r="F72" s="50">
        <f t="shared" si="24"/>
        <v>0</v>
      </c>
      <c r="G72" s="34">
        <f t="shared" si="19"/>
        <v>0.12345</v>
      </c>
      <c r="H72" s="90">
        <f t="shared" si="25"/>
        <v>0</v>
      </c>
      <c r="I72" s="128"/>
      <c r="J72" s="12"/>
      <c r="K72" s="90">
        <f t="shared" si="26"/>
        <v>0</v>
      </c>
      <c r="L72" s="91">
        <f t="shared" si="27"/>
        <v>0</v>
      </c>
    </row>
    <row r="73" spans="1:12" s="6" customFormat="1" ht="13" x14ac:dyDescent="0.3">
      <c r="A73" s="21">
        <v>8</v>
      </c>
      <c r="B73" s="23"/>
      <c r="C73" s="162" t="str">
        <f t="shared" si="18"/>
        <v>FC</v>
      </c>
      <c r="D73" s="123"/>
      <c r="E73" s="12"/>
      <c r="F73" s="50">
        <f t="shared" si="24"/>
        <v>0</v>
      </c>
      <c r="G73" s="34">
        <f t="shared" si="19"/>
        <v>0.12345</v>
      </c>
      <c r="H73" s="90">
        <f t="shared" si="25"/>
        <v>0</v>
      </c>
      <c r="I73" s="128"/>
      <c r="J73" s="12"/>
      <c r="K73" s="90">
        <f t="shared" si="26"/>
        <v>0</v>
      </c>
      <c r="L73" s="91">
        <f t="shared" si="27"/>
        <v>0</v>
      </c>
    </row>
    <row r="74" spans="1:12" s="6" customFormat="1" ht="13" x14ac:dyDescent="0.3">
      <c r="A74" s="21">
        <v>9</v>
      </c>
      <c r="B74" s="23"/>
      <c r="C74" s="162" t="str">
        <f t="shared" si="18"/>
        <v>FC</v>
      </c>
      <c r="D74" s="123"/>
      <c r="E74" s="12"/>
      <c r="F74" s="50">
        <f t="shared" si="24"/>
        <v>0</v>
      </c>
      <c r="G74" s="34">
        <f t="shared" si="19"/>
        <v>0.12345</v>
      </c>
      <c r="H74" s="90">
        <f t="shared" si="25"/>
        <v>0</v>
      </c>
      <c r="I74" s="128"/>
      <c r="J74" s="12"/>
      <c r="K74" s="90">
        <f t="shared" si="26"/>
        <v>0</v>
      </c>
      <c r="L74" s="91">
        <f t="shared" si="27"/>
        <v>0</v>
      </c>
    </row>
    <row r="75" spans="1:12" s="6" customFormat="1" ht="13" x14ac:dyDescent="0.3">
      <c r="A75" s="21">
        <v>10</v>
      </c>
      <c r="B75" s="22"/>
      <c r="C75" s="162" t="str">
        <f t="shared" si="18"/>
        <v>FC</v>
      </c>
      <c r="D75" s="123"/>
      <c r="E75" s="12"/>
      <c r="F75" s="50">
        <f t="shared" si="24"/>
        <v>0</v>
      </c>
      <c r="G75" s="34">
        <f t="shared" si="19"/>
        <v>0.12345</v>
      </c>
      <c r="H75" s="90">
        <f t="shared" si="25"/>
        <v>0</v>
      </c>
      <c r="I75" s="128"/>
      <c r="J75" s="12"/>
      <c r="K75" s="90">
        <f t="shared" si="26"/>
        <v>0</v>
      </c>
      <c r="L75" s="91">
        <f t="shared" si="27"/>
        <v>0</v>
      </c>
    </row>
    <row r="76" spans="1:12" s="6" customFormat="1" ht="13.5" thickBot="1" x14ac:dyDescent="0.35">
      <c r="A76" s="53"/>
      <c r="B76" s="70"/>
      <c r="C76" s="74"/>
      <c r="D76" s="75"/>
      <c r="E76" s="50"/>
      <c r="F76" s="50"/>
      <c r="G76" s="51"/>
      <c r="H76" s="90"/>
      <c r="I76" s="127"/>
      <c r="J76" s="50"/>
      <c r="K76" s="90"/>
      <c r="L76" s="117"/>
    </row>
    <row r="77" spans="1:12" s="6" customFormat="1" ht="13.5" thickBot="1" x14ac:dyDescent="0.35">
      <c r="A77" s="57"/>
      <c r="B77" s="64" t="str">
        <f>+"SUB-TOTAL:  "&amp;A15</f>
        <v>SUB-TOTAL:  G6_0</v>
      </c>
      <c r="C77" s="61"/>
      <c r="D77" s="138"/>
      <c r="E77" s="52"/>
      <c r="F77" s="52">
        <f>F18+F30+F53+F65</f>
        <v>0</v>
      </c>
      <c r="G77" s="52"/>
      <c r="H77" s="109">
        <f>H18+H30+H53+H65</f>
        <v>0</v>
      </c>
      <c r="I77" s="129"/>
      <c r="J77" s="52"/>
      <c r="K77" s="109">
        <f>K18+K30+K53+K65</f>
        <v>0</v>
      </c>
      <c r="L77" s="121">
        <f>L18+L30+L53+L65</f>
        <v>0</v>
      </c>
    </row>
    <row r="78" spans="1:12" s="6" customFormat="1" ht="13" x14ac:dyDescent="0.3">
      <c r="A78" s="4"/>
      <c r="B78" s="4"/>
      <c r="C78" s="9"/>
      <c r="D78" s="139"/>
      <c r="E78" s="155"/>
      <c r="F78" s="155"/>
      <c r="G78" s="4"/>
      <c r="H78" s="110"/>
      <c r="I78" s="130"/>
      <c r="J78" s="155"/>
      <c r="K78" s="157"/>
      <c r="L78" s="157"/>
    </row>
    <row r="79" spans="1:12" ht="10.5" x14ac:dyDescent="0.25">
      <c r="D79" s="140"/>
      <c r="E79" s="154"/>
      <c r="F79" s="156"/>
      <c r="H79" s="111"/>
      <c r="I79" s="131"/>
      <c r="J79" s="154"/>
      <c r="K79" s="160"/>
      <c r="L79" s="160"/>
    </row>
    <row r="80" spans="1:12" ht="10.5" x14ac:dyDescent="0.25">
      <c r="D80" s="140"/>
      <c r="E80" s="154"/>
      <c r="F80" s="156"/>
      <c r="H80" s="111"/>
      <c r="I80" s="131"/>
      <c r="J80" s="154"/>
      <c r="K80" s="160"/>
      <c r="L80" s="160"/>
    </row>
    <row r="81" spans="4:12" ht="10.5" x14ac:dyDescent="0.25">
      <c r="D81" s="140"/>
      <c r="E81" s="154"/>
      <c r="F81" s="156"/>
      <c r="H81" s="111"/>
      <c r="I81" s="131"/>
      <c r="J81" s="154"/>
      <c r="K81" s="160"/>
      <c r="L81" s="160"/>
    </row>
    <row r="82" spans="4:12" ht="10.5" x14ac:dyDescent="0.25">
      <c r="D82" s="140"/>
      <c r="E82" s="154"/>
      <c r="F82" s="156"/>
      <c r="H82" s="111"/>
      <c r="I82" s="131"/>
      <c r="J82" s="154"/>
      <c r="K82" s="160"/>
      <c r="L82" s="160"/>
    </row>
    <row r="83" spans="4:12" ht="10.5" x14ac:dyDescent="0.25">
      <c r="D83" s="140"/>
      <c r="E83" s="154"/>
      <c r="F83" s="156"/>
      <c r="H83" s="111"/>
      <c r="I83" s="131"/>
      <c r="J83" s="154"/>
      <c r="K83" s="160"/>
      <c r="L83" s="160"/>
    </row>
    <row r="84" spans="4:12" ht="10.5" x14ac:dyDescent="0.25">
      <c r="D84" s="140"/>
      <c r="E84" s="154"/>
      <c r="F84" s="156"/>
      <c r="H84" s="111"/>
      <c r="I84" s="131"/>
      <c r="J84" s="154"/>
      <c r="K84" s="160"/>
      <c r="L84" s="160"/>
    </row>
    <row r="85" spans="4:12" ht="10.5" x14ac:dyDescent="0.25">
      <c r="D85" s="140"/>
      <c r="E85" s="154"/>
      <c r="F85" s="156"/>
      <c r="H85" s="111"/>
      <c r="I85" s="131"/>
      <c r="J85" s="154"/>
      <c r="K85" s="160"/>
      <c r="L85" s="160"/>
    </row>
    <row r="86" spans="4:12" ht="10.5" x14ac:dyDescent="0.25">
      <c r="D86" s="140"/>
      <c r="E86" s="154"/>
      <c r="F86" s="156"/>
      <c r="H86" s="111"/>
      <c r="I86" s="131"/>
      <c r="J86" s="154"/>
      <c r="K86" s="160"/>
      <c r="L86" s="160"/>
    </row>
    <row r="87" spans="4:12" ht="10.5" x14ac:dyDescent="0.25">
      <c r="D87" s="140"/>
      <c r="E87" s="154"/>
      <c r="F87" s="156"/>
      <c r="H87" s="111"/>
      <c r="I87" s="131"/>
      <c r="J87" s="154"/>
      <c r="K87" s="160"/>
      <c r="L87" s="160"/>
    </row>
    <row r="88" spans="4:12" ht="10.5" x14ac:dyDescent="0.25">
      <c r="D88" s="140"/>
      <c r="E88" s="154"/>
      <c r="F88" s="156"/>
      <c r="H88" s="111"/>
      <c r="I88" s="131"/>
      <c r="J88" s="154"/>
      <c r="K88" s="160"/>
      <c r="L88" s="160"/>
    </row>
    <row r="89" spans="4:12" ht="10.5" x14ac:dyDescent="0.25">
      <c r="D89" s="140"/>
      <c r="E89" s="154"/>
      <c r="F89" s="156"/>
      <c r="H89" s="111"/>
      <c r="I89" s="131"/>
      <c r="J89" s="154"/>
      <c r="K89" s="160"/>
      <c r="L89" s="160"/>
    </row>
    <row r="90" spans="4:12" ht="10.5" x14ac:dyDescent="0.25">
      <c r="D90" s="140"/>
      <c r="E90" s="154"/>
      <c r="F90" s="156"/>
      <c r="H90" s="111"/>
      <c r="I90" s="131"/>
      <c r="J90" s="154"/>
      <c r="K90" s="160"/>
      <c r="L90" s="160"/>
    </row>
    <row r="91" spans="4:12" ht="10.5" x14ac:dyDescent="0.25">
      <c r="D91" s="140"/>
      <c r="E91" s="154"/>
      <c r="F91" s="156"/>
      <c r="H91" s="111"/>
      <c r="I91" s="131"/>
      <c r="J91" s="154"/>
      <c r="K91" s="160"/>
      <c r="L91" s="160"/>
    </row>
    <row r="92" spans="4:12" ht="10.5" x14ac:dyDescent="0.25">
      <c r="D92" s="140"/>
      <c r="E92" s="154"/>
      <c r="F92" s="156"/>
      <c r="H92" s="111"/>
      <c r="I92" s="131"/>
      <c r="J92" s="154"/>
      <c r="K92" s="160"/>
      <c r="L92" s="160"/>
    </row>
    <row r="93" spans="4:12" ht="10.5" x14ac:dyDescent="0.25">
      <c r="D93" s="140"/>
      <c r="E93" s="154"/>
      <c r="F93" s="156"/>
      <c r="H93" s="111"/>
      <c r="I93" s="131"/>
      <c r="J93" s="154"/>
      <c r="K93" s="160"/>
      <c r="L93" s="160"/>
    </row>
    <row r="94" spans="4:12" ht="10.5" x14ac:dyDescent="0.25">
      <c r="D94" s="140"/>
      <c r="E94" s="154"/>
      <c r="F94" s="156"/>
      <c r="H94" s="111"/>
      <c r="I94" s="131"/>
      <c r="J94" s="154"/>
      <c r="K94" s="160"/>
      <c r="L94" s="160"/>
    </row>
    <row r="95" spans="4:12" ht="10.5" x14ac:dyDescent="0.25">
      <c r="D95" s="140"/>
      <c r="E95" s="154"/>
      <c r="F95" s="156"/>
      <c r="H95" s="111"/>
      <c r="I95" s="131"/>
      <c r="J95" s="154"/>
      <c r="K95" s="160"/>
      <c r="L95" s="160"/>
    </row>
    <row r="96" spans="4:12" ht="10.5" x14ac:dyDescent="0.25">
      <c r="D96" s="140"/>
      <c r="E96" s="154"/>
      <c r="F96" s="156"/>
      <c r="H96" s="111"/>
      <c r="I96" s="131"/>
      <c r="J96" s="154"/>
      <c r="K96" s="160"/>
      <c r="L96" s="160"/>
    </row>
    <row r="97" spans="4:12" ht="10.5" x14ac:dyDescent="0.25">
      <c r="D97" s="140"/>
      <c r="E97" s="154"/>
      <c r="F97" s="156"/>
      <c r="H97" s="111"/>
      <c r="I97" s="131"/>
      <c r="J97" s="154"/>
      <c r="K97" s="160"/>
      <c r="L97" s="160"/>
    </row>
    <row r="98" spans="4:12" ht="10.5" x14ac:dyDescent="0.25">
      <c r="D98" s="140"/>
      <c r="E98" s="154"/>
      <c r="F98" s="156"/>
      <c r="H98" s="111"/>
      <c r="I98" s="131"/>
      <c r="J98" s="154"/>
      <c r="K98" s="160"/>
      <c r="L98" s="160"/>
    </row>
    <row r="99" spans="4:12" ht="10.5" x14ac:dyDescent="0.25">
      <c r="D99" s="140"/>
      <c r="E99" s="154"/>
      <c r="F99" s="156"/>
      <c r="H99" s="111"/>
      <c r="I99" s="131"/>
      <c r="J99" s="154"/>
      <c r="K99" s="160"/>
      <c r="L99" s="160"/>
    </row>
    <row r="100" spans="4:12" ht="10.5" x14ac:dyDescent="0.25">
      <c r="D100" s="140"/>
      <c r="E100" s="154"/>
      <c r="F100" s="156"/>
      <c r="H100" s="111"/>
      <c r="I100" s="131"/>
      <c r="J100" s="154"/>
      <c r="K100" s="160"/>
      <c r="L100" s="160"/>
    </row>
    <row r="101" spans="4:12" ht="10.5" x14ac:dyDescent="0.25">
      <c r="D101" s="140"/>
      <c r="E101" s="154"/>
      <c r="F101" s="156"/>
      <c r="H101" s="111"/>
      <c r="I101" s="131"/>
      <c r="J101" s="154"/>
      <c r="K101" s="160"/>
      <c r="L101" s="160"/>
    </row>
    <row r="102" spans="4:12" ht="10.5" x14ac:dyDescent="0.25">
      <c r="D102" s="140"/>
      <c r="E102" s="154"/>
      <c r="F102" s="156"/>
      <c r="H102" s="111"/>
      <c r="I102" s="131"/>
      <c r="J102" s="154"/>
      <c r="K102" s="160"/>
      <c r="L102" s="160"/>
    </row>
    <row r="103" spans="4:12" ht="10.5" x14ac:dyDescent="0.25">
      <c r="D103" s="140"/>
      <c r="E103" s="154"/>
      <c r="F103" s="156"/>
      <c r="H103" s="111"/>
      <c r="I103" s="131"/>
      <c r="J103" s="154"/>
      <c r="K103" s="160"/>
      <c r="L103" s="160"/>
    </row>
    <row r="104" spans="4:12" ht="10.5" x14ac:dyDescent="0.25">
      <c r="D104" s="140"/>
      <c r="E104" s="154"/>
      <c r="F104" s="156"/>
      <c r="H104" s="111"/>
      <c r="I104" s="131"/>
      <c r="J104" s="154"/>
      <c r="K104" s="160"/>
      <c r="L104" s="160"/>
    </row>
    <row r="105" spans="4:12" ht="10.5" x14ac:dyDescent="0.25">
      <c r="D105" s="140"/>
      <c r="E105" s="154"/>
      <c r="F105" s="156"/>
      <c r="H105" s="111"/>
      <c r="I105" s="131"/>
      <c r="J105" s="154"/>
      <c r="K105" s="160"/>
      <c r="L105" s="160"/>
    </row>
    <row r="106" spans="4:12" ht="10.5" x14ac:dyDescent="0.25">
      <c r="D106" s="140"/>
      <c r="E106" s="154"/>
      <c r="F106" s="156"/>
      <c r="H106" s="111"/>
      <c r="I106" s="131"/>
      <c r="J106" s="154"/>
      <c r="K106" s="160"/>
      <c r="L106" s="160"/>
    </row>
    <row r="107" spans="4:12" ht="10.5" x14ac:dyDescent="0.25">
      <c r="D107" s="140"/>
      <c r="E107" s="154"/>
      <c r="F107" s="156"/>
      <c r="H107" s="111"/>
      <c r="I107" s="131"/>
      <c r="J107" s="154"/>
      <c r="K107" s="160"/>
      <c r="L107" s="160"/>
    </row>
    <row r="108" spans="4:12" ht="10.5" x14ac:dyDescent="0.25">
      <c r="D108" s="140"/>
      <c r="E108" s="154"/>
      <c r="F108" s="156"/>
      <c r="H108" s="111"/>
      <c r="I108" s="131"/>
      <c r="J108" s="154"/>
      <c r="K108" s="160"/>
      <c r="L108" s="160"/>
    </row>
    <row r="109" spans="4:12" ht="10.5" x14ac:dyDescent="0.25">
      <c r="D109" s="140"/>
      <c r="E109" s="154"/>
      <c r="F109" s="156"/>
      <c r="H109" s="111"/>
      <c r="I109" s="131"/>
      <c r="J109" s="154"/>
      <c r="K109" s="160"/>
      <c r="L109" s="160"/>
    </row>
    <row r="110" spans="4:12" ht="10.5" x14ac:dyDescent="0.25">
      <c r="D110" s="140"/>
      <c r="E110" s="154"/>
      <c r="F110" s="156"/>
      <c r="H110" s="111"/>
      <c r="I110" s="131"/>
      <c r="J110" s="154"/>
      <c r="K110" s="160"/>
      <c r="L110" s="160"/>
    </row>
    <row r="111" spans="4:12" ht="10.5" x14ac:dyDescent="0.25">
      <c r="D111" s="140"/>
      <c r="E111" s="154"/>
      <c r="F111" s="156"/>
      <c r="H111" s="111"/>
      <c r="I111" s="131"/>
      <c r="J111" s="154"/>
      <c r="K111" s="160"/>
      <c r="L111" s="160"/>
    </row>
    <row r="112" spans="4:12" ht="10.5" x14ac:dyDescent="0.25">
      <c r="D112" s="140"/>
      <c r="E112" s="154"/>
      <c r="F112" s="156"/>
      <c r="H112" s="111"/>
      <c r="I112" s="131"/>
      <c r="J112" s="154"/>
      <c r="K112" s="160"/>
      <c r="L112" s="160"/>
    </row>
    <row r="113" spans="4:12" ht="10.5" x14ac:dyDescent="0.25">
      <c r="D113" s="140"/>
      <c r="E113" s="154"/>
      <c r="F113" s="156"/>
      <c r="H113" s="111"/>
      <c r="I113" s="131"/>
      <c r="J113" s="154"/>
      <c r="K113" s="160"/>
      <c r="L113" s="160"/>
    </row>
    <row r="114" spans="4:12" x14ac:dyDescent="0.2">
      <c r="E114" s="85"/>
      <c r="F114" s="105"/>
    </row>
    <row r="115" spans="4:12" x14ac:dyDescent="0.2">
      <c r="E115" s="85"/>
      <c r="F115" s="105"/>
    </row>
    <row r="116" spans="4:12" x14ac:dyDescent="0.2">
      <c r="E116" s="85"/>
      <c r="F116" s="105"/>
    </row>
  </sheetData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&amp;LVHF Coastal Coverage&amp;RVolume 1C - Appendix G</oddHeader>
    <oddFooter>&amp;LATNS/RFP/043/22/23: VHF Coastal Coverage 1C
September 2022&amp;C&amp;A&amp;RPage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4AF5B36BA644091EB117E9F777B96" ma:contentTypeVersion="0" ma:contentTypeDescription="Create a new document." ma:contentTypeScope="" ma:versionID="86ebe75074b2a663c4f17d0a064ddc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AB73D-664D-4C7A-B33D-F6E51838198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8A7706-6346-43E9-8BE1-9F5813676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7AF950-7B13-4F3B-A3D4-C852F7691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34</vt:i4>
      </vt:variant>
    </vt:vector>
  </HeadingPairs>
  <TitlesOfParts>
    <vt:vector size="70" baseType="lpstr">
      <vt:lpstr>Instructions</vt:lpstr>
      <vt:lpstr>Bidder Info</vt:lpstr>
      <vt:lpstr>G1 SUMMARY</vt:lpstr>
      <vt:lpstr>G2_1 PMP</vt:lpstr>
      <vt:lpstr>G2_2 ILS</vt:lpstr>
      <vt:lpstr>G3_1 VHF Equipment</vt:lpstr>
      <vt:lpstr>G3_2 RCMMS</vt:lpstr>
      <vt:lpstr>G3_3 Shelters</vt:lpstr>
      <vt:lpstr>G6_0 LRU List</vt:lpstr>
      <vt:lpstr>G6_1 Depot Spares</vt:lpstr>
      <vt:lpstr>G6_2 Test Equipment</vt:lpstr>
      <vt:lpstr>G7 Miscellaneous</vt:lpstr>
      <vt:lpstr>G8 Options</vt:lpstr>
      <vt:lpstr>G9 Maintenance Contract</vt:lpstr>
      <vt:lpstr>King Shaka Site (TX)</vt:lpstr>
      <vt:lpstr>King Shaka Site (RX)</vt:lpstr>
      <vt:lpstr>King Shaka Site (EMR)</vt:lpstr>
      <vt:lpstr>Pietermaritzburg Site</vt:lpstr>
      <vt:lpstr>Richards Bay Airport Site</vt:lpstr>
      <vt:lpstr>Virginia Airport Site</vt:lpstr>
      <vt:lpstr>Louwsburg FRS</vt:lpstr>
      <vt:lpstr>Mount Ayliffe FRS</vt:lpstr>
      <vt:lpstr>Port Elizabeth Site (TX)</vt:lpstr>
      <vt:lpstr>Port Elizabeth Site (RX)</vt:lpstr>
      <vt:lpstr>Port Elizabeth Site (EMR)</vt:lpstr>
      <vt:lpstr>Hummansdorp FRS</vt:lpstr>
      <vt:lpstr>East London Site (TX)</vt:lpstr>
      <vt:lpstr>East London Site (RX)</vt:lpstr>
      <vt:lpstr>East London Site (EMR)</vt:lpstr>
      <vt:lpstr>Umthatha FRS</vt:lpstr>
      <vt:lpstr>Queenstown FRS</vt:lpstr>
      <vt:lpstr>George Site (TX)</vt:lpstr>
      <vt:lpstr>George Site (RX)</vt:lpstr>
      <vt:lpstr>George Site (EMR)</vt:lpstr>
      <vt:lpstr>Potjiesberg FRS</vt:lpstr>
      <vt:lpstr>ATA</vt:lpstr>
      <vt:lpstr>ATA!Print_Area</vt:lpstr>
      <vt:lpstr>'East London Site (EMR)'!Print_Area</vt:lpstr>
      <vt:lpstr>'East London Site (RX)'!Print_Area</vt:lpstr>
      <vt:lpstr>'East London Site (TX)'!Print_Area</vt:lpstr>
      <vt:lpstr>'G1 SUMMARY'!Print_Area</vt:lpstr>
      <vt:lpstr>'G2_1 PMP'!Print_Area</vt:lpstr>
      <vt:lpstr>'G2_2 ILS'!Print_Area</vt:lpstr>
      <vt:lpstr>'G3_1 VHF Equipment'!Print_Area</vt:lpstr>
      <vt:lpstr>'G3_2 RCMMS'!Print_Area</vt:lpstr>
      <vt:lpstr>'G3_3 Shelters'!Print_Area</vt:lpstr>
      <vt:lpstr>'G6_0 LRU List'!Print_Area</vt:lpstr>
      <vt:lpstr>'G6_1 Depot Spares'!Print_Area</vt:lpstr>
      <vt:lpstr>'G6_2 Test Equipment'!Print_Area</vt:lpstr>
      <vt:lpstr>'G7 Miscellaneous'!Print_Area</vt:lpstr>
      <vt:lpstr>'G8 Options'!Print_Area</vt:lpstr>
      <vt:lpstr>'G9 Maintenance Contract'!Print_Area</vt:lpstr>
      <vt:lpstr>'George Site (EMR)'!Print_Area</vt:lpstr>
      <vt:lpstr>'George Site (RX)'!Print_Area</vt:lpstr>
      <vt:lpstr>'George Site (TX)'!Print_Area</vt:lpstr>
      <vt:lpstr>'Hummansdorp FRS'!Print_Area</vt:lpstr>
      <vt:lpstr>'King Shaka Site (EMR)'!Print_Area</vt:lpstr>
      <vt:lpstr>'King Shaka Site (RX)'!Print_Area</vt:lpstr>
      <vt:lpstr>'King Shaka Site (TX)'!Print_Area</vt:lpstr>
      <vt:lpstr>'Louwsburg FRS'!Print_Area</vt:lpstr>
      <vt:lpstr>'Mount Ayliffe FRS'!Print_Area</vt:lpstr>
      <vt:lpstr>'Pietermaritzburg Site'!Print_Area</vt:lpstr>
      <vt:lpstr>'Port Elizabeth Site (EMR)'!Print_Area</vt:lpstr>
      <vt:lpstr>'Port Elizabeth Site (RX)'!Print_Area</vt:lpstr>
      <vt:lpstr>'Port Elizabeth Site (TX)'!Print_Area</vt:lpstr>
      <vt:lpstr>'Potjiesberg FRS'!Print_Area</vt:lpstr>
      <vt:lpstr>'Queenstown FRS'!Print_Area</vt:lpstr>
      <vt:lpstr>'Richards Bay Airport Site'!Print_Area</vt:lpstr>
      <vt:lpstr>'Umthatha FRS'!Print_Area</vt:lpstr>
      <vt:lpstr>'Virginia Airport Site'!Print_Area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van Schalkwyk</dc:creator>
  <cp:lastModifiedBy>Johan van Schalkwyk</cp:lastModifiedBy>
  <cp:lastPrinted>2018-10-19T11:42:29Z</cp:lastPrinted>
  <dcterms:created xsi:type="dcterms:W3CDTF">2001-08-28T08:14:03Z</dcterms:created>
  <dcterms:modified xsi:type="dcterms:W3CDTF">2022-09-15T20:24:43Z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0x010100FB14AF5B36BA644091EB117E9F777B96</vt:lpwstr>
  </property>
</Properties>
</file>